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1340" windowHeight="6795" tabRatio="694" activeTab="4"/>
  </bookViews>
  <sheets>
    <sheet name="приложение7" sheetId="63" r:id="rId1"/>
    <sheet name="приложение 8" sheetId="64" r:id="rId2"/>
    <sheet name="приложение 9" sheetId="65" r:id="rId3"/>
    <sheet name="приложение 10" sheetId="66" r:id="rId4"/>
    <sheet name="Лист1" sheetId="67" r:id="rId5"/>
  </sheets>
  <definedNames>
    <definedName name="_xlnm.Print_Titles" localSheetId="3">'приложение 10'!$6:$7</definedName>
    <definedName name="_xlnm.Print_Titles" localSheetId="1">'приложение 8'!$5:$7</definedName>
    <definedName name="_xlnm.Print_Titles" localSheetId="2">'приложение 9'!$5:$6</definedName>
    <definedName name="_xlnm.Print_Titles" localSheetId="0">приложение7!$5:$6</definedName>
    <definedName name="_xlnm.Print_Area" localSheetId="0">приложение7!$A$1:$J$120</definedName>
  </definedNames>
  <calcPr calcId="124519"/>
</workbook>
</file>

<file path=xl/calcChain.xml><?xml version="1.0" encoding="utf-8"?>
<calcChain xmlns="http://schemas.openxmlformats.org/spreadsheetml/2006/main">
  <c r="E118" i="66"/>
  <c r="D118"/>
  <c r="I54" i="63" l="1"/>
  <c r="J54"/>
  <c r="H54"/>
  <c r="I98"/>
  <c r="J98"/>
  <c r="H98"/>
  <c r="I81"/>
  <c r="J81"/>
  <c r="H81"/>
  <c r="J85"/>
  <c r="I85"/>
  <c r="H85"/>
  <c r="I57"/>
  <c r="H57"/>
  <c r="I10" i="65"/>
  <c r="J25"/>
  <c r="K25"/>
  <c r="I25"/>
  <c r="J18"/>
  <c r="K18"/>
  <c r="I18"/>
  <c r="J10"/>
  <c r="K10"/>
  <c r="H67" i="63"/>
  <c r="I67"/>
  <c r="I63"/>
  <c r="J63"/>
  <c r="H63"/>
  <c r="J67" l="1"/>
  <c r="K8" i="65"/>
  <c r="I8"/>
  <c r="J8"/>
  <c r="I55" i="63"/>
  <c r="J55"/>
  <c r="H55"/>
  <c r="J106"/>
  <c r="I105"/>
  <c r="I103" s="1"/>
  <c r="H105"/>
  <c r="H103" s="1"/>
  <c r="I71"/>
  <c r="J71"/>
  <c r="H71"/>
  <c r="I47"/>
  <c r="J47"/>
  <c r="H47"/>
  <c r="I42"/>
  <c r="J42"/>
  <c r="H42"/>
  <c r="I37"/>
  <c r="J37"/>
  <c r="H37"/>
  <c r="I32"/>
  <c r="J32"/>
  <c r="H32"/>
  <c r="I27"/>
  <c r="J27"/>
  <c r="H27"/>
  <c r="I22"/>
  <c r="J22"/>
  <c r="H22"/>
  <c r="I17"/>
  <c r="J17"/>
  <c r="H17"/>
  <c r="E22" i="66"/>
  <c r="E15" s="1"/>
  <c r="F22"/>
  <c r="D22"/>
  <c r="D15" s="1"/>
  <c r="E21"/>
  <c r="E14" s="1"/>
  <c r="F21"/>
  <c r="F14" s="1"/>
  <c r="D21"/>
  <c r="D14" s="1"/>
  <c r="E20"/>
  <c r="E13" s="1"/>
  <c r="F20"/>
  <c r="F13" s="1"/>
  <c r="D20"/>
  <c r="D13" s="1"/>
  <c r="E19"/>
  <c r="F19"/>
  <c r="D19"/>
  <c r="E18"/>
  <c r="F18"/>
  <c r="D18"/>
  <c r="E17"/>
  <c r="E10" s="1"/>
  <c r="F17"/>
  <c r="F10" s="1"/>
  <c r="D17"/>
  <c r="D10" s="1"/>
  <c r="E79"/>
  <c r="F79"/>
  <c r="D79"/>
  <c r="E78"/>
  <c r="F78"/>
  <c r="D78"/>
  <c r="E77"/>
  <c r="F77"/>
  <c r="D77"/>
  <c r="E76"/>
  <c r="F76"/>
  <c r="D76"/>
  <c r="E75"/>
  <c r="F75"/>
  <c r="F11" s="1"/>
  <c r="D75"/>
  <c r="E74"/>
  <c r="F74"/>
  <c r="D74"/>
  <c r="E66"/>
  <c r="F66"/>
  <c r="D66"/>
  <c r="E59"/>
  <c r="F59"/>
  <c r="D59"/>
  <c r="E52"/>
  <c r="F52"/>
  <c r="D52"/>
  <c r="E45"/>
  <c r="F45"/>
  <c r="D45"/>
  <c r="E38"/>
  <c r="F38"/>
  <c r="D38"/>
  <c r="E31"/>
  <c r="F31"/>
  <c r="D31"/>
  <c r="E24"/>
  <c r="F24"/>
  <c r="D24"/>
  <c r="E81"/>
  <c r="F81"/>
  <c r="D81"/>
  <c r="E88"/>
  <c r="F88"/>
  <c r="D88"/>
  <c r="E95"/>
  <c r="F95"/>
  <c r="D95"/>
  <c r="E102"/>
  <c r="F102"/>
  <c r="D102"/>
  <c r="E116"/>
  <c r="F116"/>
  <c r="D116"/>
  <c r="F123"/>
  <c r="E123"/>
  <c r="D123"/>
  <c r="E136"/>
  <c r="F136"/>
  <c r="D136"/>
  <c r="E135"/>
  <c r="F135"/>
  <c r="D135"/>
  <c r="E134"/>
  <c r="F134"/>
  <c r="D134"/>
  <c r="E133"/>
  <c r="F133"/>
  <c r="D133"/>
  <c r="E132"/>
  <c r="F132"/>
  <c r="D132"/>
  <c r="E131"/>
  <c r="F131"/>
  <c r="D131"/>
  <c r="E138"/>
  <c r="E130" s="1"/>
  <c r="F138"/>
  <c r="F130" s="1"/>
  <c r="D138"/>
  <c r="D130" s="1"/>
  <c r="I16" i="63"/>
  <c r="J16"/>
  <c r="H16"/>
  <c r="F16" i="66" l="1"/>
  <c r="F15"/>
  <c r="I10" i="63"/>
  <c r="I8" s="1"/>
  <c r="D11" i="66"/>
  <c r="H10" i="63"/>
  <c r="H8" s="1"/>
  <c r="H106"/>
  <c r="J105"/>
  <c r="J103" s="1"/>
  <c r="J52"/>
  <c r="I52"/>
  <c r="H52"/>
  <c r="J14"/>
  <c r="J10"/>
  <c r="J8" s="1"/>
  <c r="I106"/>
  <c r="I14"/>
  <c r="H14"/>
  <c r="F12" i="66"/>
  <c r="F9" s="1"/>
  <c r="E73"/>
  <c r="D73"/>
  <c r="E11"/>
  <c r="F73"/>
  <c r="E12"/>
  <c r="D12"/>
  <c r="E16"/>
  <c r="D16"/>
  <c r="D9" l="1"/>
  <c r="E9"/>
</calcChain>
</file>

<file path=xl/sharedStrings.xml><?xml version="1.0" encoding="utf-8"?>
<sst xmlns="http://schemas.openxmlformats.org/spreadsheetml/2006/main" count="678" uniqueCount="244">
  <si>
    <t>в том числе:</t>
  </si>
  <si>
    <t>Ф.И.О.</t>
  </si>
  <si>
    <t>подпись</t>
  </si>
  <si>
    <t>МП</t>
  </si>
  <si>
    <t>№ п/п</t>
  </si>
  <si>
    <t>1</t>
  </si>
  <si>
    <t>Наименование показателя (индикатора)</t>
  </si>
  <si>
    <t>Ед. измерения</t>
  </si>
  <si>
    <t>…..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</si>
  <si>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</si>
  <si>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</si>
  <si>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</si>
  <si>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</si>
  <si>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местный бюджет</t>
  </si>
  <si>
    <t>юридические лица</t>
  </si>
  <si>
    <t>всего, в том числе:</t>
  </si>
  <si>
    <t>и т. д.</t>
  </si>
  <si>
    <t>отчетный год</t>
  </si>
  <si>
    <t>план</t>
  </si>
  <si>
    <t>факт</t>
  </si>
  <si>
    <r>
      <rPr>
        <vertAlign val="superscript"/>
        <sz val="12"/>
        <rFont val="Times New Roman"/>
        <family val="1"/>
        <charset val="204"/>
      </rPr>
      <t xml:space="preserve">1 </t>
    </r>
    <r>
      <rPr>
        <sz val="12"/>
        <rFont val="Times New Roman"/>
        <family val="1"/>
        <charset val="204"/>
      </rPr>
      <t>В графе приводится фактическое значение показателя или индикатора за год, предшествующий отчетному.</t>
    </r>
  </si>
  <si>
    <t>Источники ресурсного обеспечения</t>
  </si>
  <si>
    <t>Обоснование отклонений значений показателя (индикатора) на конец отчетного года (при наличии)</t>
  </si>
  <si>
    <r>
      <t xml:space="preserve">год, предшествующий отчетному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</si>
  <si>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>кассовое исполнение на отчетную дату</t>
  </si>
  <si>
    <t xml:space="preserve">федеральный бюджет 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</si>
  <si>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</si>
  <si>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</si>
  <si>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Показатель (индикатор) 1.1 общий для подпрограммы 1</t>
  </si>
  <si>
    <t>Показатель (индикатор) 1.2 общий для подпрограммы 1</t>
  </si>
  <si>
    <t>ПОДПРОГРАММА 1</t>
  </si>
  <si>
    <t>лимит на  год</t>
  </si>
  <si>
    <t>фактическое финансирование</t>
  </si>
  <si>
    <t xml:space="preserve">Расходы за отчетный период,  тыс. руб. </t>
  </si>
  <si>
    <t>ПОДПРОГРАММА 2</t>
  </si>
  <si>
    <t>Показатель (индикатор) 2.1 общий для подпрограммы 2</t>
  </si>
  <si>
    <t>Показатель (индикатор) 2.2 общий для подпрограммы 2</t>
  </si>
  <si>
    <t xml:space="preserve">Наименование муниципальной программы, подпрограммы, основного мероприятия </t>
  </si>
  <si>
    <t>Значения показателей (индикаторов) муниципальной программы, подпрограммы, основного мероприятия</t>
  </si>
  <si>
    <t>МУНИЦИПАЛЬНАЯ ПРОГРАММА</t>
  </si>
  <si>
    <t>Мероприятие 1.1.1</t>
  </si>
  <si>
    <t>Мероприятие 1.2.1</t>
  </si>
  <si>
    <t>всего</t>
  </si>
  <si>
    <t>в том числе по ГРБС:</t>
  </si>
  <si>
    <t>исполнитель 1</t>
  </si>
  <si>
    <t>Основное 
мероприятие 1.1</t>
  </si>
  <si>
    <t>Основное 
мероприятие 2.1</t>
  </si>
  <si>
    <t>Обеспечение реализации муниципальной программы</t>
  </si>
  <si>
    <t>Код бюджетной классификации</t>
  </si>
  <si>
    <t>ГРБС</t>
  </si>
  <si>
    <t>РзПз</t>
  </si>
  <si>
    <t>ЦСР</t>
  </si>
  <si>
    <t>ВР</t>
  </si>
  <si>
    <r>
      <t>лимит на год</t>
    </r>
    <r>
      <rPr>
        <vertAlign val="superscript"/>
        <sz val="12"/>
        <rFont val="Times New Roman"/>
        <family val="1"/>
        <charset val="204"/>
      </rPr>
      <t>1</t>
    </r>
  </si>
  <si>
    <t>кассовый план  на отчетную дату</t>
  </si>
  <si>
    <t>исполнитель 2</t>
  </si>
  <si>
    <t xml:space="preserve">Основное 
мероприятие 2.1 </t>
  </si>
  <si>
    <t xml:space="preserve">Основное мероприятие 2.2 </t>
  </si>
  <si>
    <t>Приложение 7</t>
  </si>
  <si>
    <t>Обеспечение реализации    муниципальной программы</t>
  </si>
  <si>
    <t xml:space="preserve">Наименование муниципальной программы, подпрограммы, основного мероприятия, мероприятия </t>
  </si>
  <si>
    <t>Наименование ответственного исполнителя, исполнителя -главного распорядителя средств местного бюджета (далее - ГРБС)</t>
  </si>
  <si>
    <t xml:space="preserve">Расходы местного бюджета за отчетный год, 
тыс. руб. </t>
  </si>
  <si>
    <r>
      <t>1</t>
    </r>
    <r>
      <rPr>
        <sz val="11"/>
        <rFont val="Times New Roman"/>
        <family val="1"/>
        <charset val="204"/>
      </rPr>
      <t xml:space="preserve"> Предусмотрено решением о местном бюджете на конец отчетного периода.</t>
    </r>
  </si>
  <si>
    <t>2</t>
  </si>
  <si>
    <t>Приложение 8</t>
  </si>
  <si>
    <t>Плановый срок</t>
  </si>
  <si>
    <t>Фактический срок</t>
  </si>
  <si>
    <t xml:space="preserve">Результаты реализации мероприятий </t>
  </si>
  <si>
    <r>
      <t xml:space="preserve">Проблемы, возникшие в ходе реализации мероприятия </t>
    </r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
</t>
    </r>
  </si>
  <si>
    <t xml:space="preserve">начала реализации
мероприятия в отчетном году </t>
  </si>
  <si>
    <t xml:space="preserve">окончания реализации
мероприятия
в отчетном году  </t>
  </si>
  <si>
    <t xml:space="preserve">кассовый план  на отчетную 
дату </t>
  </si>
  <si>
    <t xml:space="preserve">запланированные </t>
  </si>
  <si>
    <t>достигнутые</t>
  </si>
  <si>
    <r>
      <rPr>
        <vertAlign val="superscript"/>
        <sz val="11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При наличии отклонений плановых сроков реализации мероприятий от фактических приводится краткое описание проблем, а при отсутствии отклонений указывается "нет".</t>
    </r>
  </si>
  <si>
    <t>Приложение 9</t>
  </si>
  <si>
    <t>Наименование муниципальной программы, подпрограммы,  основного мероприятия, мероприятия</t>
  </si>
  <si>
    <t xml:space="preserve">Расходы местного бюджета за отчетный период,  тыс. руб. </t>
  </si>
  <si>
    <t>Основное 
мероприятие 1.2</t>
  </si>
  <si>
    <t>Приложение 10</t>
  </si>
  <si>
    <t xml:space="preserve">внебюджетные фонды                     </t>
  </si>
  <si>
    <t>Исполнитель мероприятия (структурное подразделение администрации района, иной главный распорядитель средств местного бюджета), Ф.И.О., должность исполнителя)</t>
  </si>
  <si>
    <t>предусмотрено решением Совета народных депутатов Бутурлиновского муниципального района о местном бюджете в отчетном году</t>
  </si>
  <si>
    <t xml:space="preserve">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городских и сельских поселений Бутурлиновского муниципального района </t>
  </si>
  <si>
    <t>Управление муниципальными  финансами</t>
  </si>
  <si>
    <t>ПОДПРОГРАММА 3</t>
  </si>
  <si>
    <t>Нормативное правовое регулирование в сфере бюджетного процесса в Бутурлиновском муниципальном районе Воронежской области</t>
  </si>
  <si>
    <t>Составление проекта районного бюджета на очередной финансовый год и плановый период</t>
  </si>
  <si>
    <t>Основное мероприятие 1.3</t>
  </si>
  <si>
    <t>Мероприятие 1.3.1</t>
  </si>
  <si>
    <t>Основное мероприятие 1.4</t>
  </si>
  <si>
    <t>Мероприятие 1.4.1</t>
  </si>
  <si>
    <t>Основное мероприятие 1.5</t>
  </si>
  <si>
    <t>Мероприятие 1.5.1</t>
  </si>
  <si>
    <t>Основное мероприятие 1.6</t>
  </si>
  <si>
    <t>Мероприятие 1.6.1</t>
  </si>
  <si>
    <t>Основное мероприятие 1.7</t>
  </si>
  <si>
    <t>Мероприятие 1.7.1</t>
  </si>
  <si>
    <t>Организация исполнения районного бюджета и формирование бюджетной отчетности</t>
  </si>
  <si>
    <t xml:space="preserve">Управление резервным фондом администрации  Бутурлиновского  муниципального района   и иными резервами на исполнение расходных обязательств района  </t>
  </si>
  <si>
    <t xml:space="preserve">Управление муниципальным долгом  Бутурлиновского муниципального района </t>
  </si>
  <si>
    <t>Обеспечение внутреннего муниципального финансового контроля</t>
  </si>
  <si>
    <t xml:space="preserve">Обеспечение доступности информации о бюджетном процессе в Бутурлиновском  муниципальном районе  </t>
  </si>
  <si>
    <t xml:space="preserve">Создание условий для эффективного и ответственного управления муниципальными финансами, повышение устойчивости бюджетов городских и сельских поселений Бутурлиновского муниципального района </t>
  </si>
  <si>
    <t xml:space="preserve">Совершенствование системы распределения межбюджетных трансфертов городским и сельским поселениям </t>
  </si>
  <si>
    <t xml:space="preserve">Выравнивание бюджетной обеспеченности бюджетов городских и сельских поселений </t>
  </si>
  <si>
    <t>Основное мероприятие 2.3</t>
  </si>
  <si>
    <t>Основное мероприятие 2.4</t>
  </si>
  <si>
    <t>Мероприятие 2.4.1</t>
  </si>
  <si>
    <t>Основное мероприятие 2.5</t>
  </si>
  <si>
    <t>Мероприятие 2.5.1</t>
  </si>
  <si>
    <t>Основное мероприятие 2.6</t>
  </si>
  <si>
    <t xml:space="preserve">Поддержка мер по обеспечению сбалансированности городских и  сельских поселений </t>
  </si>
  <si>
    <t>Содействие повышению качества управления муниципальными финансами городских и сельских поселений</t>
  </si>
  <si>
    <t>Предоставление иных межбюджетных трансфертов для софинансирования расходных обязательств</t>
  </si>
  <si>
    <t>Основное мероприятие 2.7</t>
  </si>
  <si>
    <t xml:space="preserve">Финансовое обеспечение деятельности  МКУ "Централизованная бухгалтерия поселений Бутурлиновского муниципального района" </t>
  </si>
  <si>
    <t>Отдел финансов администрации Бутурлиновского муниципального района</t>
  </si>
  <si>
    <t>0113</t>
  </si>
  <si>
    <t>Финансовое обеспечение деятельности отдела финансов администрации Бутурлиновского муниципального района</t>
  </si>
  <si>
    <t>Основное 
мероприятие 1.3</t>
  </si>
  <si>
    <t>Основное 
мероприятие 1.4</t>
  </si>
  <si>
    <t>Основное 
мероприятие 1.5</t>
  </si>
  <si>
    <t>Основное 
мероприятие 1.6</t>
  </si>
  <si>
    <t>Основное 
мероприятие 1.7</t>
  </si>
  <si>
    <t xml:space="preserve">ПОДПРОГРАММА 3
</t>
  </si>
  <si>
    <t>Основное 
мероприятие 2.2</t>
  </si>
  <si>
    <t>Основное 
мероприятие 2.3</t>
  </si>
  <si>
    <t>Основное 
мероприятие 2.4</t>
  </si>
  <si>
    <t>Основное 
мероприятие 2.5</t>
  </si>
  <si>
    <t>Основное 
мероприятие 2.6</t>
  </si>
  <si>
    <t>Основное 
мероприятие 2.7</t>
  </si>
  <si>
    <t xml:space="preserve">Основное 
мероприятие 3.1 </t>
  </si>
  <si>
    <t>Руководитель отдела финансов администрации Бутурлиновского муниципального района</t>
  </si>
  <si>
    <t>О.И.Барбашина</t>
  </si>
  <si>
    <t>Главный бухгалтер отдела финансов администрации Бутурлиновского муниципального района</t>
  </si>
  <si>
    <t>О.А.Абрамова</t>
  </si>
  <si>
    <t xml:space="preserve">Основное 
мероприятие 3.1
</t>
  </si>
  <si>
    <t>МУНИЦИПАЛЬНАЯ ПРОГРАММА "Управление муниципальными финансами, создание условий для эффективного и ответственного управления муниципальными финансами, повышение устойчивости бюджетов городских и сельских поселений Бутурлиновского муниципального района "</t>
  </si>
  <si>
    <t>ПОДПРОГРАММА 1 "Управление муниципальными  финансами"</t>
  </si>
  <si>
    <t>ПОДПРОГРАММА 2  "Создание условий для эффективного и ответственного управления муниципальными финансами, повышение устойчивости бюджетов городских и сельских поселений Бутурлиновского муниципального района "</t>
  </si>
  <si>
    <t>Основное мероприятие 1.1  Нормативное правовое регулирование в сфере бюджетного процесса в Бутурлиновском муниципальном районе Воронежской области</t>
  </si>
  <si>
    <t>Основное мероприятие 1.2  Составление проекта районного бюджета на очередной финансовый год и плановый период</t>
  </si>
  <si>
    <t>Основное мероприятие 1.3  Организация исполнения районного бюджета и формирование бюджетной отчетности</t>
  </si>
  <si>
    <t xml:space="preserve">Основное мероприятие 1.4  Управление резервным фондом администрации  Бутурлиновского  муниципального района   и иными резервами на исполнение расходных обязательств района  </t>
  </si>
  <si>
    <t xml:space="preserve">Основное мероприятие 1.5  Управление муниципальным долгом  Бутурлиновского муниципального района </t>
  </si>
  <si>
    <t>Основное мероприятие 1.6  Обеспечение внутреннего муниципального финансового контроля</t>
  </si>
  <si>
    <t xml:space="preserve">Основное мероприятие 1.7  Обеспечение доступности информации о бюджетном процессе в Бутурлиновском  муниципальном районе  </t>
  </si>
  <si>
    <t>ПОДПРОГРАММА 3  Обеспечение реализации    муниципальной программы</t>
  </si>
  <si>
    <t>Основное мероприятие 3.1  Финансовое обеспечение деятельности отдела финансов администрации Бутурлиновского муниципального района</t>
  </si>
  <si>
    <t>3</t>
  </si>
  <si>
    <t>Отношение дефицита районного бюджета  к годовому объему доходов районного бюджета без учета объема безвозмездных поступлений</t>
  </si>
  <si>
    <t>Муниципальный долг Бутурлиновского  муниципального района в % к годовому объему доходов районного бюджета без учета объема безвозмездных поступлений</t>
  </si>
  <si>
    <t>Средняя оценка качества управления муниципальными финансами</t>
  </si>
  <si>
    <t>%</t>
  </si>
  <si>
    <t>балл</t>
  </si>
  <si>
    <t>Своевременное внесение изменений в решение Совета народных депутатов Бутурлиновского  муниципального  о бюджетном процессе в Бутурлиновском  муниципальном районе Воронежской области в соответствии с требованиями действующего федерального  и областного бюджетного законодательства.</t>
  </si>
  <si>
    <t>Соблюдение порядка и сроков разработки проекта
 районного бюджета, установленных правовым 
актом Бутурлиновского муниципального района.</t>
  </si>
  <si>
    <t>Составление и утверждение сводной бюджетной росписи районного  бюджета в сроки, установленные бюджетным законодательством Российской Федерации, Воронежской области и  приказом финансового отдела</t>
  </si>
  <si>
    <t>Доведение показателей сводной бюджетной росписи и лимитов бюджетных обязательств до главных распорядителей средств районного  бюджета в сроки, установленные бюджетным законодательством Российской Федерации, Воронежской области и приказом финансового отдела.</t>
  </si>
  <si>
    <t>Составление и представление в администрацию Бутурлиновского муниципального района  годового отчета об исполнении районного бюджета в сроки, установленные бюджетным законодательством Российской Федерации, Воронежской области и нормативно-правовым актом Бутурлиновского муниципального района.</t>
  </si>
  <si>
    <t>Удельный вес резервного фонда администрации Бутурлиновского муниципального района Воронежской области в общем объеме расходов районного бюджета</t>
  </si>
  <si>
    <t>Доля расходов на обслуживание муниципального долга в общем объеме расходов районного бюджета (за исключением расходов, которые осуществляются за счет субвенций из федерального и областного  бюджетов).</t>
  </si>
  <si>
    <t>Доля главных распорядителей средств районного бюджета, охваченных оценкой качества финансового менеджмента</t>
  </si>
  <si>
    <t>Проведение публичных слушаний по проекту районного  бюджета на очередной финансовый год и плановый период и по годовому отчету об исполнении районного  бюджета</t>
  </si>
  <si>
    <t>срок</t>
  </si>
  <si>
    <t>да/нет</t>
  </si>
  <si>
    <t>Своевременное внесение изменений в правовые акты  Бутурлиновского муниципального района о межбюджетных отношениях органов местного самоуправления в Бутурлиновском муниципальном районе  в соответствии с требованиями действующего федерального  и областного бюджетного законодательства</t>
  </si>
  <si>
    <t>Соотношение фактического финансирования расходов районного бюджета, направленных на выравнивание бюджетной обеспеченности городких и  сельских поселений к их плановому назначению, предусмотренному решением Совета народных депутатов  Бутурлиновского муниципального района о районном  бюджете на соответствующий период и (или) сводной бюджетной росписью района</t>
  </si>
  <si>
    <t xml:space="preserve">Соотношение фактического финансирования расходов в форме дотаций бюджетам городских и сельских поселений  Бутурлиновского    муниципального района  на поддержку мер по решению Совета народных депутатов  Бутурлиновского  муниципального района   о районном  бюджете на соответствующий период и (или) сводной бюджетной росписью и распределенному сельским поселениям  в соответствии с правовым актом  Бутурлиновского  муниципального района </t>
  </si>
  <si>
    <t>Средняя оценка качества управления финансами и платежеспособности городских и  сельских поселений  Бутурлиновского  муниципального района  Воронежской области.</t>
  </si>
  <si>
    <t>Соотношение фактического финансирования расходов в форме иных межбюджетных трансфертов для софинансирования расходных обязательств бюджетам городских и  сельских поселений  Бутурлиновского    муниципального района на поддержку мер по решению Совета народных депутатов  Бутурлиновского  муниципального района  о районном  бюджете на соответствующий период и (или) сводной бюджетной росписью и распределенному сельским поселениям  в соответствии с правовым актом  Бутурлиновского  муниципального района</t>
  </si>
  <si>
    <t>Уровень исполнения плановых назначений по расходам на реализацию подпрограммы</t>
  </si>
  <si>
    <t xml:space="preserve">Основное мероприятие 2.1  Совершенствование системы распределения межбюджетных трансфертов городским и сельским поселениям </t>
  </si>
  <si>
    <t xml:space="preserve">Основное мероприятие 2.2   Выравнивание бюджетной обеспеченности бюджетов городских и сельских поселений </t>
  </si>
  <si>
    <t xml:space="preserve">Основное мероприятие 2.3    Поддержка мер по обеспечению сбалансированности городских и  сельских поселений </t>
  </si>
  <si>
    <t>Основное мероприятие 2.4     Содействие повышению качества управления муниципальными финансами городских и сельских поселений</t>
  </si>
  <si>
    <t>Основное мероприятие 2.6   Предоставление иных межбюджетных трансфертов для софинансирования расходных обязательств</t>
  </si>
  <si>
    <t>Основное мероприятие 2.7    Финансовое обеспечение деятельности МКУ "Централизовання бухгалтерия поселений Бутурлиновского муниципального района</t>
  </si>
  <si>
    <t>1.1.1</t>
  </si>
  <si>
    <t>1.2.1</t>
  </si>
  <si>
    <t>1.3.1</t>
  </si>
  <si>
    <t>1.3.2.</t>
  </si>
  <si>
    <t>1.3.3.</t>
  </si>
  <si>
    <t>1.4.1</t>
  </si>
  <si>
    <t>1.5.1</t>
  </si>
  <si>
    <t>1.6.1</t>
  </si>
  <si>
    <t>1.7.1</t>
  </si>
  <si>
    <t>2.1.1.</t>
  </si>
  <si>
    <t>2.2.1.</t>
  </si>
  <si>
    <t>2.3.1</t>
  </si>
  <si>
    <t>2.4.1</t>
  </si>
  <si>
    <t>2.6.1</t>
  </si>
  <si>
    <t>2.7.1</t>
  </si>
  <si>
    <t>3.1.1</t>
  </si>
  <si>
    <t>0106</t>
  </si>
  <si>
    <t>0801</t>
  </si>
  <si>
    <t>1403</t>
  </si>
  <si>
    <t>39 2 01 88520</t>
  </si>
  <si>
    <t>39 2 01 20570</t>
  </si>
  <si>
    <t>39 2 07 00590</t>
  </si>
  <si>
    <t>39 2 02 78050</t>
  </si>
  <si>
    <t>39 2 02 88041</t>
  </si>
  <si>
    <t>39 2 03 88042</t>
  </si>
  <si>
    <t>39 2 06 80200</t>
  </si>
  <si>
    <t>0401</t>
  </si>
  <si>
    <t>39 2 06 78430</t>
  </si>
  <si>
    <t>0502</t>
  </si>
  <si>
    <t>39 2 06 S8140</t>
  </si>
  <si>
    <t>39 2 06 S9120</t>
  </si>
  <si>
    <t>0503</t>
  </si>
  <si>
    <t>39 2 06 S8670</t>
  </si>
  <si>
    <t>0505</t>
  </si>
  <si>
    <t>1102</t>
  </si>
  <si>
    <t>39 2 06 S8790</t>
  </si>
  <si>
    <t>39 2 06 79180</t>
  </si>
  <si>
    <t xml:space="preserve">Основное мероприятие 3. 1 </t>
  </si>
  <si>
    <t xml:space="preserve">В срок, установленный администрацией Бутурлиновского района </t>
  </si>
  <si>
    <t>не более 10 %</t>
  </si>
  <si>
    <t>не более 100%</t>
  </si>
  <si>
    <t>не менее 52,0</t>
  </si>
  <si>
    <t>не менее 52,1</t>
  </si>
  <si>
    <t>да</t>
  </si>
  <si>
    <t>До начала очеред-ного финансового года</t>
  </si>
  <si>
    <t>До начала очеред-ного финан-сового года</t>
  </si>
  <si>
    <t>До 1 июня текущего года</t>
  </si>
  <si>
    <t>≤ 3</t>
  </si>
  <si>
    <t>≤ 5</t>
  </si>
  <si>
    <t>100</t>
  </si>
  <si>
    <t>≤ 95</t>
  </si>
  <si>
    <t>нет</t>
  </si>
  <si>
    <t>Исполняющий обязанности руководителя отдела финансов администрации Бутурлиновского муниципального района</t>
  </si>
  <si>
    <t>Н.Ю.Дубинкина</t>
  </si>
  <si>
    <t>Отчет об использовании бюджетных ассигнований
 местного бюджета на реализацию муниципальной программы Бутурлиновского муниципального района  Воронежской области
"Управление муниципальными финансами, создани условий для эффективного и ответственного управления муниуипальными финансами, повышение устойчивости бюджетов городских и сельских поселений Бутурлиновского муниципального района"
по состоянию на 01.01.2025года</t>
  </si>
  <si>
    <t>0314</t>
  </si>
  <si>
    <t>39 2 06 S9890</t>
  </si>
  <si>
    <t>39 2 06 S8000</t>
  </si>
  <si>
    <t>39 2 06S8620</t>
  </si>
  <si>
    <t>39 2 06 S9770</t>
  </si>
  <si>
    <t>39 2 06 S9780</t>
  </si>
  <si>
    <t xml:space="preserve">Сведения
о достижении значений показателей (индикаторов) реализации муниципальной программы Бутурлиновского муниципального района Воронежской области
"Управление муниципальными финансами, создани условий для эффективного и ответственного управления муниуипальными финансами, повышение устойчивости бюджетов городских и сельских поселений Бутурлиновского муниципального района"
по состоянию на 01.01.2025года
</t>
  </si>
  <si>
    <t>Отчет о выполнении Плана реализации муниципальной программы Бутурлиновского муниципального района Воронежской области 
"Управление муниципальными финансами, создани условий для эффективного и ответственного управления муниуипальными финансами, повышение устойчивости бюджетов городских и сельских поселений Бутурлиновского муниципального района" 
по состоянию на 01.01.2025 года</t>
  </si>
  <si>
    <t>Информация
о расходах федерального, областного и местных бюджетов,  внебюджетных фондов, юридических и физических лиц на реализацию целей муниципальной программы Бутурлиновского муниципального района  Воронежской области "Управление муниципальными финансами, создани условий для эффективного и ответственного управления муниуипальными финансами, повышение устойчивости бюджетов городских и сельских поселений Бутурлиновского муниципального района"
по состоянию на 01 01.2025 года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</si>
</sst>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trike/>
      <sz val="10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trike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164" fontId="13" fillId="0" borderId="0" applyFont="0" applyFill="0" applyBorder="0" applyAlignment="0" applyProtection="0"/>
  </cellStyleXfs>
  <cellXfs count="218">
    <xf numFmtId="0" fontId="0" fillId="0" borderId="0" xfId="0"/>
    <xf numFmtId="0" fontId="1" fillId="0" borderId="1" xfId="0" applyFont="1" applyBorder="1" applyAlignment="1">
      <alignment horizontal="centerContinuous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top" wrapText="1"/>
    </xf>
    <xf numFmtId="0" fontId="2" fillId="0" borderId="0" xfId="0" applyFont="1"/>
    <xf numFmtId="0" fontId="2" fillId="0" borderId="2" xfId="0" applyFont="1" applyBorder="1"/>
    <xf numFmtId="0" fontId="0" fillId="0" borderId="2" xfId="0" applyBorder="1"/>
    <xf numFmtId="0" fontId="0" fillId="0" borderId="0" xfId="0" applyFont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10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vertical="center" wrapText="1"/>
    </xf>
    <xf numFmtId="0" fontId="0" fillId="0" borderId="0" xfId="0" applyFont="1" applyBorder="1"/>
    <xf numFmtId="0" fontId="8" fillId="0" borderId="3" xfId="0" applyFont="1" applyBorder="1" applyAlignment="1">
      <alignment horizontal="left" wrapText="1"/>
    </xf>
    <xf numFmtId="0" fontId="1" fillId="2" borderId="1" xfId="0" applyFont="1" applyFill="1" applyBorder="1" applyAlignment="1">
      <alignment horizontal="centerContinuous" vertical="center" wrapText="1"/>
    </xf>
    <xf numFmtId="0" fontId="14" fillId="0" borderId="0" xfId="0" applyFont="1" applyFill="1" applyAlignment="1">
      <alignment horizontal="centerContinuous" vertical="center" wrapText="1"/>
    </xf>
    <xf numFmtId="0" fontId="1" fillId="2" borderId="4" xfId="0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6" fillId="0" borderId="0" xfId="1" applyFont="1" applyBorder="1" applyAlignment="1">
      <alignment wrapText="1"/>
    </xf>
    <xf numFmtId="49" fontId="1" fillId="0" borderId="0" xfId="0" applyNumberFormat="1" applyFont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0" xfId="0" applyNumberFormat="1" applyFont="1" applyBorder="1" applyAlignment="1">
      <alignment horizontal="center" vertical="top" wrapText="1"/>
    </xf>
    <xf numFmtId="0" fontId="14" fillId="2" borderId="0" xfId="0" applyFont="1" applyFill="1"/>
    <xf numFmtId="49" fontId="1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6" fillId="2" borderId="1" xfId="1" applyFont="1" applyFill="1" applyBorder="1" applyAlignment="1">
      <alignment wrapText="1"/>
    </xf>
    <xf numFmtId="0" fontId="14" fillId="0" borderId="0" xfId="0" applyFont="1" applyAlignment="1">
      <alignment horizontal="right"/>
    </xf>
    <xf numFmtId="0" fontId="1" fillId="0" borderId="1" xfId="0" applyFont="1" applyBorder="1" applyAlignment="1">
      <alignment horizontal="center" vertical="top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Continuous"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top" wrapText="1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5" fillId="0" borderId="0" xfId="0" applyFont="1"/>
    <xf numFmtId="0" fontId="1" fillId="2" borderId="0" xfId="0" applyFont="1" applyFill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1" fillId="0" borderId="8" xfId="0" applyFont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vertical="top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top" wrapText="1"/>
    </xf>
    <xf numFmtId="0" fontId="6" fillId="0" borderId="1" xfId="1" applyFont="1" applyBorder="1" applyAlignment="1">
      <alignment vertical="top" wrapText="1"/>
    </xf>
    <xf numFmtId="0" fontId="6" fillId="2" borderId="1" xfId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1" fillId="0" borderId="0" xfId="0" applyFont="1" applyFill="1" applyAlignment="1">
      <alignment horizontal="justify" vertical="distributed" wrapText="1"/>
    </xf>
    <xf numFmtId="0" fontId="1" fillId="0" borderId="1" xfId="0" applyFont="1" applyFill="1" applyBorder="1" applyAlignment="1">
      <alignment horizontal="justify" vertical="distributed" wrapText="1"/>
    </xf>
    <xf numFmtId="0" fontId="1" fillId="0" borderId="1" xfId="0" applyFont="1" applyFill="1" applyBorder="1" applyAlignment="1">
      <alignment horizontal="justify" vertical="top" wrapText="1"/>
    </xf>
    <xf numFmtId="49" fontId="18" fillId="0" borderId="1" xfId="0" applyNumberFormat="1" applyFont="1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justify" vertical="distributed" wrapText="1"/>
    </xf>
    <xf numFmtId="49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49" fontId="19" fillId="0" borderId="1" xfId="0" applyNumberFormat="1" applyFont="1" applyFill="1" applyBorder="1" applyAlignment="1">
      <alignment horizontal="left" vertical="center" wrapText="1"/>
    </xf>
    <xf numFmtId="49" fontId="19" fillId="2" borderId="1" xfId="0" applyNumberFormat="1" applyFont="1" applyFill="1" applyBorder="1" applyAlignment="1">
      <alignment horizontal="left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1" xfId="1" applyFont="1" applyBorder="1" applyAlignment="1">
      <alignment vertical="top" wrapText="1"/>
    </xf>
    <xf numFmtId="0" fontId="6" fillId="2" borderId="4" xfId="1" applyFont="1" applyFill="1" applyBorder="1" applyAlignment="1">
      <alignment vertical="top" wrapText="1"/>
    </xf>
    <xf numFmtId="0" fontId="6" fillId="2" borderId="8" xfId="1" applyFont="1" applyFill="1" applyBorder="1" applyAlignment="1">
      <alignment vertical="top" wrapText="1"/>
    </xf>
    <xf numFmtId="0" fontId="6" fillId="2" borderId="3" xfId="1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6" fillId="0" borderId="4" xfId="1" applyFont="1" applyBorder="1" applyAlignment="1">
      <alignment vertical="top" wrapText="1"/>
    </xf>
    <xf numFmtId="0" fontId="6" fillId="0" borderId="8" xfId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6" fillId="0" borderId="3" xfId="1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19" fillId="2" borderId="6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/>
    </xf>
    <xf numFmtId="49" fontId="1" fillId="2" borderId="9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49" fontId="19" fillId="2" borderId="6" xfId="0" applyNumberFormat="1" applyFont="1" applyFill="1" applyBorder="1" applyAlignment="1">
      <alignment horizontal="center" vertical="center" wrapText="1"/>
    </xf>
    <xf numFmtId="49" fontId="19" fillId="2" borderId="9" xfId="0" applyNumberFormat="1" applyFont="1" applyFill="1" applyBorder="1" applyAlignment="1">
      <alignment horizontal="center" vertical="center" wrapText="1"/>
    </xf>
    <xf numFmtId="49" fontId="19" fillId="2" borderId="7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9" fillId="2" borderId="6" xfId="0" applyNumberFormat="1" applyFont="1" applyFill="1" applyBorder="1" applyAlignment="1">
      <alignment horizontal="left" vertical="center" wrapText="1"/>
    </xf>
    <xf numFmtId="49" fontId="19" fillId="2" borderId="9" xfId="0" applyNumberFormat="1" applyFont="1" applyFill="1" applyBorder="1" applyAlignment="1">
      <alignment horizontal="left" vertical="center" wrapText="1"/>
    </xf>
    <xf numFmtId="49" fontId="19" fillId="2" borderId="7" xfId="0" applyNumberFormat="1" applyFont="1" applyFill="1" applyBorder="1" applyAlignment="1">
      <alignment horizontal="left" vertical="center" wrapText="1"/>
    </xf>
    <xf numFmtId="49" fontId="19" fillId="2" borderId="6" xfId="0" applyNumberFormat="1" applyFont="1" applyFill="1" applyBorder="1" applyAlignment="1">
      <alignment horizontal="center"/>
    </xf>
    <xf numFmtId="49" fontId="19" fillId="2" borderId="9" xfId="0" applyNumberFormat="1" applyFont="1" applyFill="1" applyBorder="1" applyAlignment="1">
      <alignment horizontal="center"/>
    </xf>
    <xf numFmtId="49" fontId="19" fillId="2" borderId="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14" fillId="0" borderId="0" xfId="0" applyFont="1" applyFill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49" fontId="1" fillId="0" borderId="2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 wrapText="1"/>
    </xf>
    <xf numFmtId="0" fontId="9" fillId="0" borderId="1" xfId="1" applyFont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vertical="top" wrapText="1"/>
    </xf>
    <xf numFmtId="49" fontId="1" fillId="0" borderId="3" xfId="0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49" fontId="1" fillId="0" borderId="4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20" fillId="0" borderId="1" xfId="1" applyFont="1" applyBorder="1" applyAlignment="1">
      <alignment vertical="top" wrapText="1"/>
    </xf>
    <xf numFmtId="0" fontId="19" fillId="2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5"/>
  <sheetViews>
    <sheetView view="pageBreakPreview" zoomScale="60" zoomScaleNormal="75" workbookViewId="0">
      <pane ySplit="1" topLeftCell="A2" activePane="bottomLeft" state="frozen"/>
      <selection pane="bottomLeft" activeCell="H108" sqref="H108:H109"/>
    </sheetView>
  </sheetViews>
  <sheetFormatPr defaultRowHeight="12.75"/>
  <cols>
    <col min="1" max="1" width="36.140625" customWidth="1"/>
    <col min="2" max="2" width="67.28515625" customWidth="1"/>
    <col min="3" max="3" width="60.28515625" customWidth="1"/>
    <col min="4" max="4" width="9.28515625" customWidth="1"/>
    <col min="5" max="5" width="11.5703125" customWidth="1"/>
    <col min="6" max="6" width="16.140625" customWidth="1"/>
    <col min="7" max="7" width="9" customWidth="1"/>
    <col min="8" max="8" width="23" customWidth="1"/>
    <col min="9" max="9" width="23.7109375" customWidth="1"/>
    <col min="10" max="10" width="33.140625" customWidth="1"/>
  </cols>
  <sheetData>
    <row r="1" spans="1:10" s="69" customFormat="1" ht="18.75">
      <c r="A1" s="67"/>
      <c r="B1" s="67"/>
      <c r="C1" s="67"/>
      <c r="D1" s="68"/>
      <c r="E1" s="68"/>
      <c r="F1" s="68"/>
      <c r="G1" s="68"/>
      <c r="H1" s="68"/>
      <c r="I1" s="68"/>
      <c r="J1" s="24" t="s">
        <v>58</v>
      </c>
    </row>
    <row r="2" spans="1:10" s="69" customFormat="1" ht="18.75">
      <c r="A2" s="67"/>
      <c r="B2" s="67"/>
      <c r="C2" s="67"/>
      <c r="D2" s="70"/>
      <c r="E2" s="70"/>
      <c r="F2" s="70"/>
      <c r="G2" s="70"/>
      <c r="H2" s="70"/>
      <c r="I2" s="70"/>
      <c r="J2" s="70"/>
    </row>
    <row r="3" spans="1:10" s="69" customFormat="1" ht="117.75" customHeight="1">
      <c r="A3" s="71" t="s">
        <v>234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s="74" customFormat="1" ht="21.75" customHeight="1">
      <c r="A4" s="72"/>
      <c r="B4" s="72"/>
      <c r="C4" s="72"/>
      <c r="D4" s="73"/>
      <c r="E4" s="73"/>
      <c r="F4" s="73"/>
      <c r="G4" s="73"/>
      <c r="H4" s="73"/>
      <c r="I4" s="73"/>
      <c r="J4" s="73"/>
    </row>
    <row r="5" spans="1:10" s="74" customFormat="1" ht="31.5">
      <c r="A5" s="149" t="s">
        <v>9</v>
      </c>
      <c r="B5" s="150" t="s">
        <v>60</v>
      </c>
      <c r="C5" s="151" t="s">
        <v>61</v>
      </c>
      <c r="D5" s="75" t="s">
        <v>48</v>
      </c>
      <c r="E5" s="75"/>
      <c r="F5" s="75"/>
      <c r="G5" s="75"/>
      <c r="H5" s="1" t="s">
        <v>62</v>
      </c>
      <c r="I5" s="1"/>
      <c r="J5" s="1"/>
    </row>
    <row r="6" spans="1:10" s="76" customFormat="1" ht="72.75" customHeight="1">
      <c r="A6" s="149"/>
      <c r="B6" s="150"/>
      <c r="C6" s="151"/>
      <c r="D6" s="59" t="s">
        <v>49</v>
      </c>
      <c r="E6" s="59" t="s">
        <v>50</v>
      </c>
      <c r="F6" s="59" t="s">
        <v>51</v>
      </c>
      <c r="G6" s="59" t="s">
        <v>52</v>
      </c>
      <c r="H6" s="59" t="s">
        <v>53</v>
      </c>
      <c r="I6" s="59" t="s">
        <v>54</v>
      </c>
      <c r="J6" s="59" t="s">
        <v>24</v>
      </c>
    </row>
    <row r="7" spans="1:10" s="74" customFormat="1" ht="15.75">
      <c r="A7" s="59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59">
        <v>8</v>
      </c>
      <c r="I7" s="59">
        <v>9</v>
      </c>
      <c r="J7" s="59">
        <v>10</v>
      </c>
    </row>
    <row r="8" spans="1:10" s="77" customFormat="1" ht="18.75">
      <c r="A8" s="217" t="s">
        <v>39</v>
      </c>
      <c r="B8" s="152" t="s">
        <v>84</v>
      </c>
      <c r="C8" s="62" t="s">
        <v>42</v>
      </c>
      <c r="D8" s="100"/>
      <c r="E8" s="42"/>
      <c r="F8" s="100"/>
      <c r="G8" s="100"/>
      <c r="H8" s="125">
        <f>H10</f>
        <v>201352.59999999998</v>
      </c>
      <c r="I8" s="125">
        <f t="shared" ref="I8:J8" si="0">I10</f>
        <v>201347.46999999997</v>
      </c>
      <c r="J8" s="125">
        <f t="shared" si="0"/>
        <v>201347.46999999997</v>
      </c>
    </row>
    <row r="9" spans="1:10" s="77" customFormat="1" ht="18.75">
      <c r="A9" s="217"/>
      <c r="B9" s="152"/>
      <c r="C9" s="62" t="s">
        <v>43</v>
      </c>
      <c r="D9" s="100"/>
      <c r="E9" s="42"/>
      <c r="F9" s="100"/>
      <c r="G9" s="100"/>
      <c r="H9" s="120"/>
      <c r="I9" s="120"/>
      <c r="J9" s="120"/>
    </row>
    <row r="10" spans="1:10" s="77" customFormat="1" ht="43.5" customHeight="1">
      <c r="A10" s="217"/>
      <c r="B10" s="152"/>
      <c r="C10" s="99" t="s">
        <v>118</v>
      </c>
      <c r="D10" s="101"/>
      <c r="E10" s="42"/>
      <c r="F10" s="100"/>
      <c r="G10" s="100"/>
      <c r="H10" s="120">
        <f>H16+H54+H105</f>
        <v>201352.59999999998</v>
      </c>
      <c r="I10" s="120">
        <f>I16+I54+I105</f>
        <v>201347.46999999997</v>
      </c>
      <c r="J10" s="120">
        <f>J16+J54+J105</f>
        <v>201347.46999999997</v>
      </c>
    </row>
    <row r="11" spans="1:10" s="77" customFormat="1" ht="18.75" hidden="1">
      <c r="A11" s="217"/>
      <c r="B11" s="152"/>
      <c r="C11" s="62" t="s">
        <v>44</v>
      </c>
      <c r="D11" s="101"/>
      <c r="E11" s="42"/>
      <c r="F11" s="100"/>
      <c r="G11" s="100"/>
      <c r="H11" s="120"/>
      <c r="I11" s="120"/>
      <c r="J11" s="120"/>
    </row>
    <row r="12" spans="1:10" s="77" customFormat="1" ht="18.75" hidden="1">
      <c r="A12" s="217"/>
      <c r="B12" s="152"/>
      <c r="C12" s="62" t="s">
        <v>55</v>
      </c>
      <c r="D12" s="101"/>
      <c r="E12" s="42"/>
      <c r="F12" s="100"/>
      <c r="G12" s="100"/>
      <c r="H12" s="120"/>
      <c r="I12" s="120"/>
      <c r="J12" s="120"/>
    </row>
    <row r="13" spans="1:10" s="77" customFormat="1" ht="18.75" hidden="1">
      <c r="A13" s="217"/>
      <c r="B13" s="152"/>
      <c r="C13" s="62" t="s">
        <v>8</v>
      </c>
      <c r="D13" s="101"/>
      <c r="E13" s="42"/>
      <c r="F13" s="100"/>
      <c r="G13" s="100"/>
      <c r="H13" s="120"/>
      <c r="I13" s="120"/>
      <c r="J13" s="120"/>
    </row>
    <row r="14" spans="1:10" s="74" customFormat="1" ht="18.75">
      <c r="A14" s="216" t="s">
        <v>30</v>
      </c>
      <c r="B14" s="145" t="s">
        <v>85</v>
      </c>
      <c r="C14" s="62" t="s">
        <v>42</v>
      </c>
      <c r="D14" s="102"/>
      <c r="E14" s="42"/>
      <c r="F14" s="100"/>
      <c r="G14" s="100"/>
      <c r="H14" s="117">
        <f>H17+H22+H27+H32+H37+H42+H47</f>
        <v>0</v>
      </c>
      <c r="I14" s="117">
        <f t="shared" ref="I14:J14" si="1">I17+I22+I27+I32+I37+I42+I47</f>
        <v>0</v>
      </c>
      <c r="J14" s="117">
        <f t="shared" si="1"/>
        <v>0</v>
      </c>
    </row>
    <row r="15" spans="1:10" s="74" customFormat="1" ht="18.75">
      <c r="A15" s="216"/>
      <c r="B15" s="145"/>
      <c r="C15" s="62" t="s">
        <v>43</v>
      </c>
      <c r="D15" s="102"/>
      <c r="E15" s="42"/>
      <c r="F15" s="100"/>
      <c r="G15" s="100"/>
      <c r="H15" s="117"/>
      <c r="I15" s="117"/>
      <c r="J15" s="117"/>
    </row>
    <row r="16" spans="1:10" s="74" customFormat="1" ht="37.5">
      <c r="A16" s="216"/>
      <c r="B16" s="145"/>
      <c r="C16" s="99" t="s">
        <v>118</v>
      </c>
      <c r="D16" s="102"/>
      <c r="E16" s="42"/>
      <c r="F16" s="100"/>
      <c r="G16" s="100"/>
      <c r="H16" s="117">
        <f>H19+H24+H29+H34+H39+H44+H49</f>
        <v>0</v>
      </c>
      <c r="I16" s="117">
        <f t="shared" ref="I16:J16" si="2">I19+I24+I29+I34+I39+I44+I49</f>
        <v>0</v>
      </c>
      <c r="J16" s="117">
        <f t="shared" si="2"/>
        <v>0</v>
      </c>
    </row>
    <row r="17" spans="1:10" s="74" customFormat="1" ht="18.75">
      <c r="A17" s="145" t="s">
        <v>10</v>
      </c>
      <c r="B17" s="145" t="s">
        <v>87</v>
      </c>
      <c r="C17" s="62" t="s">
        <v>42</v>
      </c>
      <c r="D17" s="103"/>
      <c r="E17" s="42"/>
      <c r="F17" s="100"/>
      <c r="G17" s="100"/>
      <c r="H17" s="116">
        <f>H19</f>
        <v>0</v>
      </c>
      <c r="I17" s="116">
        <f t="shared" ref="I17:J17" si="3">I19</f>
        <v>0</v>
      </c>
      <c r="J17" s="116">
        <f t="shared" si="3"/>
        <v>0</v>
      </c>
    </row>
    <row r="18" spans="1:10" s="74" customFormat="1" ht="18.75">
      <c r="A18" s="145"/>
      <c r="B18" s="145"/>
      <c r="C18" s="62" t="s">
        <v>43</v>
      </c>
      <c r="D18" s="103"/>
      <c r="E18" s="42"/>
      <c r="F18" s="100"/>
      <c r="G18" s="100"/>
      <c r="H18" s="116"/>
      <c r="I18" s="116"/>
      <c r="J18" s="116"/>
    </row>
    <row r="19" spans="1:10" s="74" customFormat="1" ht="37.5" customHeight="1">
      <c r="A19" s="145"/>
      <c r="B19" s="145"/>
      <c r="C19" s="99" t="s">
        <v>118</v>
      </c>
      <c r="D19" s="102"/>
      <c r="E19" s="42"/>
      <c r="F19" s="100"/>
      <c r="G19" s="100"/>
      <c r="H19" s="117"/>
      <c r="I19" s="117"/>
      <c r="J19" s="117"/>
    </row>
    <row r="20" spans="1:10" s="74" customFormat="1" ht="18.75" hidden="1">
      <c r="A20" s="78" t="s">
        <v>40</v>
      </c>
      <c r="B20" s="78"/>
      <c r="C20" s="62" t="s">
        <v>49</v>
      </c>
      <c r="D20" s="102"/>
      <c r="E20" s="42"/>
      <c r="F20" s="100"/>
      <c r="G20" s="100"/>
      <c r="H20" s="117"/>
      <c r="I20" s="117"/>
      <c r="J20" s="117"/>
    </row>
    <row r="21" spans="1:10" s="74" customFormat="1" ht="18.75" hidden="1">
      <c r="A21" s="78" t="s">
        <v>8</v>
      </c>
      <c r="B21" s="78"/>
      <c r="C21" s="62" t="s">
        <v>8</v>
      </c>
      <c r="D21" s="102"/>
      <c r="E21" s="42"/>
      <c r="F21" s="100"/>
      <c r="G21" s="100"/>
      <c r="H21" s="117"/>
      <c r="I21" s="117"/>
      <c r="J21" s="117"/>
    </row>
    <row r="22" spans="1:10" s="74" customFormat="1" ht="18.75">
      <c r="A22" s="145" t="s">
        <v>11</v>
      </c>
      <c r="B22" s="145" t="s">
        <v>88</v>
      </c>
      <c r="C22" s="62" t="s">
        <v>42</v>
      </c>
      <c r="D22" s="102"/>
      <c r="E22" s="42"/>
      <c r="F22" s="100"/>
      <c r="G22" s="100"/>
      <c r="H22" s="117">
        <f>H24</f>
        <v>0</v>
      </c>
      <c r="I22" s="117">
        <f t="shared" ref="I22:J22" si="4">I24</f>
        <v>0</v>
      </c>
      <c r="J22" s="117">
        <f t="shared" si="4"/>
        <v>0</v>
      </c>
    </row>
    <row r="23" spans="1:10" s="74" customFormat="1" ht="18.75">
      <c r="A23" s="145"/>
      <c r="B23" s="145"/>
      <c r="C23" s="62" t="s">
        <v>43</v>
      </c>
      <c r="D23" s="102"/>
      <c r="E23" s="42"/>
      <c r="F23" s="100"/>
      <c r="G23" s="100"/>
      <c r="H23" s="117"/>
      <c r="I23" s="117"/>
      <c r="J23" s="117"/>
    </row>
    <row r="24" spans="1:10" s="74" customFormat="1" ht="42.75" customHeight="1">
      <c r="A24" s="145"/>
      <c r="B24" s="145"/>
      <c r="C24" s="99" t="s">
        <v>118</v>
      </c>
      <c r="D24" s="102"/>
      <c r="E24" s="42"/>
      <c r="F24" s="100"/>
      <c r="G24" s="100"/>
      <c r="H24" s="117"/>
      <c r="I24" s="117"/>
      <c r="J24" s="117"/>
    </row>
    <row r="25" spans="1:10" s="74" customFormat="1" ht="18.75" hidden="1">
      <c r="A25" s="78" t="s">
        <v>41</v>
      </c>
      <c r="B25" s="78"/>
      <c r="C25" s="62" t="s">
        <v>49</v>
      </c>
      <c r="D25" s="102"/>
      <c r="E25" s="42"/>
      <c r="F25" s="100"/>
      <c r="G25" s="100"/>
      <c r="H25" s="117"/>
      <c r="I25" s="117"/>
      <c r="J25" s="117"/>
    </row>
    <row r="26" spans="1:10" s="74" customFormat="1" ht="18.75" hidden="1">
      <c r="A26" s="78" t="s">
        <v>8</v>
      </c>
      <c r="B26" s="78"/>
      <c r="C26" s="62" t="s">
        <v>8</v>
      </c>
      <c r="D26" s="101"/>
      <c r="E26" s="42"/>
      <c r="F26" s="100"/>
      <c r="G26" s="100"/>
      <c r="H26" s="128"/>
      <c r="I26" s="128"/>
      <c r="J26" s="128"/>
    </row>
    <row r="27" spans="1:10" s="74" customFormat="1" ht="18.75">
      <c r="A27" s="145" t="s">
        <v>89</v>
      </c>
      <c r="B27" s="145" t="s">
        <v>99</v>
      </c>
      <c r="C27" s="62" t="s">
        <v>42</v>
      </c>
      <c r="D27" s="102"/>
      <c r="E27" s="42"/>
      <c r="F27" s="100"/>
      <c r="G27" s="100"/>
      <c r="H27" s="117">
        <f>H29</f>
        <v>0</v>
      </c>
      <c r="I27" s="117">
        <f t="shared" ref="I27:J27" si="5">I29</f>
        <v>0</v>
      </c>
      <c r="J27" s="117">
        <f t="shared" si="5"/>
        <v>0</v>
      </c>
    </row>
    <row r="28" spans="1:10" s="74" customFormat="1" ht="18.75">
      <c r="A28" s="145"/>
      <c r="B28" s="145"/>
      <c r="C28" s="62" t="s">
        <v>43</v>
      </c>
      <c r="D28" s="102"/>
      <c r="E28" s="42"/>
      <c r="F28" s="100"/>
      <c r="G28" s="100"/>
      <c r="H28" s="117"/>
      <c r="I28" s="117"/>
      <c r="J28" s="117"/>
    </row>
    <row r="29" spans="1:10" s="74" customFormat="1" ht="39" customHeight="1">
      <c r="A29" s="145"/>
      <c r="B29" s="145"/>
      <c r="C29" s="62" t="s">
        <v>118</v>
      </c>
      <c r="D29" s="102"/>
      <c r="E29" s="42"/>
      <c r="F29" s="100"/>
      <c r="G29" s="100"/>
      <c r="H29" s="117"/>
      <c r="I29" s="117"/>
      <c r="J29" s="117"/>
    </row>
    <row r="30" spans="1:10" s="74" customFormat="1" ht="18.75" hidden="1">
      <c r="A30" s="98" t="s">
        <v>90</v>
      </c>
      <c r="B30" s="98"/>
      <c r="C30" s="62" t="s">
        <v>49</v>
      </c>
      <c r="D30" s="102"/>
      <c r="E30" s="42"/>
      <c r="F30" s="100"/>
      <c r="G30" s="100"/>
      <c r="H30" s="117"/>
      <c r="I30" s="117"/>
      <c r="J30" s="117"/>
    </row>
    <row r="31" spans="1:10" s="74" customFormat="1" ht="18.75" hidden="1">
      <c r="A31" s="98" t="s">
        <v>8</v>
      </c>
      <c r="B31" s="98"/>
      <c r="C31" s="62" t="s">
        <v>8</v>
      </c>
      <c r="D31" s="101"/>
      <c r="E31" s="42"/>
      <c r="F31" s="100"/>
      <c r="G31" s="100"/>
      <c r="H31" s="128"/>
      <c r="I31" s="128"/>
      <c r="J31" s="128"/>
    </row>
    <row r="32" spans="1:10" s="74" customFormat="1" ht="18.75">
      <c r="A32" s="145" t="s">
        <v>91</v>
      </c>
      <c r="B32" s="145" t="s">
        <v>100</v>
      </c>
      <c r="C32" s="62" t="s">
        <v>42</v>
      </c>
      <c r="D32" s="102"/>
      <c r="E32" s="42"/>
      <c r="F32" s="100"/>
      <c r="G32" s="100"/>
      <c r="H32" s="117">
        <f>H34</f>
        <v>0</v>
      </c>
      <c r="I32" s="117">
        <f t="shared" ref="I32:J32" si="6">I34</f>
        <v>0</v>
      </c>
      <c r="J32" s="117">
        <f t="shared" si="6"/>
        <v>0</v>
      </c>
    </row>
    <row r="33" spans="1:10" s="74" customFormat="1" ht="18.75">
      <c r="A33" s="145"/>
      <c r="B33" s="145"/>
      <c r="C33" s="62" t="s">
        <v>43</v>
      </c>
      <c r="D33" s="102"/>
      <c r="E33" s="42"/>
      <c r="F33" s="100"/>
      <c r="G33" s="100"/>
      <c r="H33" s="117"/>
      <c r="I33" s="117"/>
      <c r="J33" s="117"/>
    </row>
    <row r="34" spans="1:10" s="74" customFormat="1" ht="36" customHeight="1">
      <c r="A34" s="145"/>
      <c r="B34" s="145"/>
      <c r="C34" s="62" t="s">
        <v>118</v>
      </c>
      <c r="D34" s="105"/>
      <c r="E34" s="42"/>
      <c r="F34" s="42"/>
      <c r="G34" s="100"/>
      <c r="H34" s="117"/>
      <c r="I34" s="117"/>
      <c r="J34" s="117"/>
    </row>
    <row r="35" spans="1:10" s="74" customFormat="1" ht="18.75" hidden="1">
      <c r="A35" s="98" t="s">
        <v>92</v>
      </c>
      <c r="B35" s="98"/>
      <c r="C35" s="62" t="s">
        <v>49</v>
      </c>
      <c r="D35" s="102"/>
      <c r="E35" s="42"/>
      <c r="F35" s="100"/>
      <c r="G35" s="100"/>
      <c r="H35" s="117"/>
      <c r="I35" s="117"/>
      <c r="J35" s="117"/>
    </row>
    <row r="36" spans="1:10" s="74" customFormat="1" ht="18.75" hidden="1">
      <c r="A36" s="98" t="s">
        <v>8</v>
      </c>
      <c r="B36" s="98"/>
      <c r="C36" s="62" t="s">
        <v>8</v>
      </c>
      <c r="D36" s="101"/>
      <c r="E36" s="42"/>
      <c r="F36" s="100"/>
      <c r="G36" s="100"/>
      <c r="H36" s="128"/>
      <c r="I36" s="128"/>
      <c r="J36" s="128"/>
    </row>
    <row r="37" spans="1:10" s="74" customFormat="1" ht="18.75">
      <c r="A37" s="145" t="s">
        <v>93</v>
      </c>
      <c r="B37" s="145" t="s">
        <v>101</v>
      </c>
      <c r="C37" s="62" t="s">
        <v>42</v>
      </c>
      <c r="D37" s="102"/>
      <c r="E37" s="42"/>
      <c r="F37" s="100"/>
      <c r="G37" s="100"/>
      <c r="H37" s="117">
        <f>H39</f>
        <v>0</v>
      </c>
      <c r="I37" s="117">
        <f t="shared" ref="I37:J37" si="7">I39</f>
        <v>0</v>
      </c>
      <c r="J37" s="117">
        <f t="shared" si="7"/>
        <v>0</v>
      </c>
    </row>
    <row r="38" spans="1:10" s="74" customFormat="1" ht="18.75">
      <c r="A38" s="145"/>
      <c r="B38" s="145"/>
      <c r="C38" s="62" t="s">
        <v>43</v>
      </c>
      <c r="D38" s="102"/>
      <c r="E38" s="42"/>
      <c r="F38" s="100"/>
      <c r="G38" s="100"/>
      <c r="H38" s="117"/>
      <c r="I38" s="117"/>
      <c r="J38" s="117"/>
    </row>
    <row r="39" spans="1:10" s="74" customFormat="1" ht="42.75" customHeight="1">
      <c r="A39" s="145"/>
      <c r="B39" s="145"/>
      <c r="C39" s="99" t="s">
        <v>118</v>
      </c>
      <c r="D39" s="102"/>
      <c r="E39" s="42"/>
      <c r="F39" s="100"/>
      <c r="G39" s="100"/>
      <c r="H39" s="117"/>
      <c r="I39" s="117"/>
      <c r="J39" s="117"/>
    </row>
    <row r="40" spans="1:10" s="74" customFormat="1" ht="18.75" hidden="1">
      <c r="A40" s="98" t="s">
        <v>94</v>
      </c>
      <c r="B40" s="98"/>
      <c r="C40" s="62" t="s">
        <v>49</v>
      </c>
      <c r="D40" s="102"/>
      <c r="E40" s="42"/>
      <c r="F40" s="100"/>
      <c r="G40" s="100"/>
      <c r="H40" s="117"/>
      <c r="I40" s="117"/>
      <c r="J40" s="117"/>
    </row>
    <row r="41" spans="1:10" s="74" customFormat="1" ht="18.75" hidden="1">
      <c r="A41" s="98" t="s">
        <v>8</v>
      </c>
      <c r="B41" s="98"/>
      <c r="C41" s="62" t="s">
        <v>8</v>
      </c>
      <c r="D41" s="101"/>
      <c r="E41" s="42"/>
      <c r="F41" s="100"/>
      <c r="G41" s="100"/>
      <c r="H41" s="128"/>
      <c r="I41" s="128"/>
      <c r="J41" s="128"/>
    </row>
    <row r="42" spans="1:10" s="74" customFormat="1" ht="18.75">
      <c r="A42" s="145" t="s">
        <v>95</v>
      </c>
      <c r="B42" s="145" t="s">
        <v>102</v>
      </c>
      <c r="C42" s="62" t="s">
        <v>42</v>
      </c>
      <c r="D42" s="102"/>
      <c r="E42" s="42"/>
      <c r="F42" s="100"/>
      <c r="G42" s="100"/>
      <c r="H42" s="117">
        <f>H44</f>
        <v>0</v>
      </c>
      <c r="I42" s="117">
        <f t="shared" ref="I42:J42" si="8">I44</f>
        <v>0</v>
      </c>
      <c r="J42" s="117">
        <f t="shared" si="8"/>
        <v>0</v>
      </c>
    </row>
    <row r="43" spans="1:10" s="74" customFormat="1" ht="18.75">
      <c r="A43" s="145"/>
      <c r="B43" s="145"/>
      <c r="C43" s="62" t="s">
        <v>43</v>
      </c>
      <c r="D43" s="102"/>
      <c r="E43" s="42"/>
      <c r="F43" s="100"/>
      <c r="G43" s="100"/>
      <c r="H43" s="117"/>
      <c r="I43" s="117"/>
      <c r="J43" s="117"/>
    </row>
    <row r="44" spans="1:10" s="74" customFormat="1" ht="39" customHeight="1">
      <c r="A44" s="145"/>
      <c r="B44" s="145"/>
      <c r="C44" s="99" t="s">
        <v>118</v>
      </c>
      <c r="D44" s="102"/>
      <c r="E44" s="42"/>
      <c r="F44" s="100"/>
      <c r="G44" s="100"/>
      <c r="H44" s="117"/>
      <c r="I44" s="117"/>
      <c r="J44" s="117"/>
    </row>
    <row r="45" spans="1:10" s="74" customFormat="1" ht="18.75" hidden="1">
      <c r="A45" s="98" t="s">
        <v>96</v>
      </c>
      <c r="B45" s="98"/>
      <c r="C45" s="62" t="s">
        <v>49</v>
      </c>
      <c r="D45" s="102"/>
      <c r="E45" s="42"/>
      <c r="F45" s="100"/>
      <c r="G45" s="100"/>
      <c r="H45" s="117"/>
      <c r="I45" s="117"/>
      <c r="J45" s="117"/>
    </row>
    <row r="46" spans="1:10" s="74" customFormat="1" ht="18.75" hidden="1">
      <c r="A46" s="98" t="s">
        <v>8</v>
      </c>
      <c r="B46" s="98"/>
      <c r="C46" s="62" t="s">
        <v>8</v>
      </c>
      <c r="D46" s="101"/>
      <c r="E46" s="42"/>
      <c r="F46" s="100"/>
      <c r="G46" s="100"/>
      <c r="H46" s="128"/>
      <c r="I46" s="128"/>
      <c r="J46" s="128"/>
    </row>
    <row r="47" spans="1:10" s="74" customFormat="1" ht="18.75">
      <c r="A47" s="145" t="s">
        <v>97</v>
      </c>
      <c r="B47" s="145" t="s">
        <v>103</v>
      </c>
      <c r="C47" s="62" t="s">
        <v>42</v>
      </c>
      <c r="D47" s="102"/>
      <c r="E47" s="42"/>
      <c r="F47" s="100"/>
      <c r="G47" s="100"/>
      <c r="H47" s="117">
        <f>H49</f>
        <v>0</v>
      </c>
      <c r="I47" s="117">
        <f t="shared" ref="I47:J47" si="9">I49</f>
        <v>0</v>
      </c>
      <c r="J47" s="117">
        <f t="shared" si="9"/>
        <v>0</v>
      </c>
    </row>
    <row r="48" spans="1:10" s="74" customFormat="1" ht="18.75">
      <c r="A48" s="145"/>
      <c r="B48" s="145"/>
      <c r="C48" s="62" t="s">
        <v>43</v>
      </c>
      <c r="D48" s="102"/>
      <c r="E48" s="42"/>
      <c r="F48" s="100"/>
      <c r="G48" s="100"/>
      <c r="H48" s="117"/>
      <c r="I48" s="117"/>
      <c r="J48" s="117"/>
    </row>
    <row r="49" spans="1:10" s="74" customFormat="1" ht="47.25" customHeight="1">
      <c r="A49" s="145"/>
      <c r="B49" s="145"/>
      <c r="C49" s="99" t="s">
        <v>118</v>
      </c>
      <c r="D49" s="102"/>
      <c r="E49" s="42"/>
      <c r="F49" s="100"/>
      <c r="G49" s="100"/>
      <c r="H49" s="117"/>
      <c r="I49" s="117"/>
      <c r="J49" s="117"/>
    </row>
    <row r="50" spans="1:10" s="74" customFormat="1" ht="18.75" hidden="1">
      <c r="A50" s="98" t="s">
        <v>98</v>
      </c>
      <c r="B50" s="98"/>
      <c r="C50" s="62" t="s">
        <v>49</v>
      </c>
      <c r="D50" s="102"/>
      <c r="E50" s="42"/>
      <c r="F50" s="100"/>
      <c r="G50" s="100"/>
      <c r="H50" s="117"/>
      <c r="I50" s="117"/>
      <c r="J50" s="117"/>
    </row>
    <row r="51" spans="1:10" s="74" customFormat="1" ht="18.75" hidden="1">
      <c r="A51" s="98" t="s">
        <v>8</v>
      </c>
      <c r="B51" s="98"/>
      <c r="C51" s="62" t="s">
        <v>8</v>
      </c>
      <c r="D51" s="101"/>
      <c r="E51" s="42"/>
      <c r="F51" s="100"/>
      <c r="G51" s="100"/>
      <c r="H51" s="128"/>
      <c r="I51" s="128"/>
      <c r="J51" s="128"/>
    </row>
    <row r="52" spans="1:10" s="74" customFormat="1" ht="18.75">
      <c r="A52" s="216" t="s">
        <v>34</v>
      </c>
      <c r="B52" s="145" t="s">
        <v>104</v>
      </c>
      <c r="C52" s="62" t="s">
        <v>42</v>
      </c>
      <c r="D52" s="101"/>
      <c r="E52" s="42"/>
      <c r="F52" s="100"/>
      <c r="G52" s="100"/>
      <c r="H52" s="130">
        <f>H55+H63+H67+H71+H76+H81+H98</f>
        <v>190889.8</v>
      </c>
      <c r="I52" s="130">
        <f>I55+I63+I67+I71+I76+I81+I98</f>
        <v>190889.00999999998</v>
      </c>
      <c r="J52" s="130">
        <f>J55+J63+J67+J71+J76+J81+J98</f>
        <v>190889.00999999998</v>
      </c>
    </row>
    <row r="53" spans="1:10" s="74" customFormat="1" ht="18.75">
      <c r="A53" s="216"/>
      <c r="B53" s="145"/>
      <c r="C53" s="62" t="s">
        <v>43</v>
      </c>
      <c r="D53" s="101"/>
      <c r="E53" s="42"/>
      <c r="F53" s="100"/>
      <c r="G53" s="100"/>
      <c r="H53" s="128"/>
      <c r="I53" s="128"/>
      <c r="J53" s="128"/>
    </row>
    <row r="54" spans="1:10" s="74" customFormat="1" ht="42.75" customHeight="1">
      <c r="A54" s="216"/>
      <c r="B54" s="145"/>
      <c r="C54" s="62" t="s">
        <v>118</v>
      </c>
      <c r="D54" s="101"/>
      <c r="E54" s="42"/>
      <c r="F54" s="100"/>
      <c r="G54" s="100"/>
      <c r="H54" s="128">
        <f>H55+H63+H67+H81+H98</f>
        <v>190889.8</v>
      </c>
      <c r="I54" s="128">
        <f t="shared" ref="I54:J54" si="10">I55+I63+I67+I81+I98</f>
        <v>190889.00999999998</v>
      </c>
      <c r="J54" s="128">
        <f t="shared" si="10"/>
        <v>190889.00999999998</v>
      </c>
    </row>
    <row r="55" spans="1:10" s="74" customFormat="1" ht="18.75">
      <c r="A55" s="153" t="s">
        <v>56</v>
      </c>
      <c r="B55" s="153" t="s">
        <v>105</v>
      </c>
      <c r="C55" s="62" t="s">
        <v>42</v>
      </c>
      <c r="D55" s="101"/>
      <c r="E55" s="42"/>
      <c r="F55" s="100"/>
      <c r="G55" s="100"/>
      <c r="H55" s="128">
        <f>H57+H58+H59+H61+H62+H60</f>
        <v>804.7</v>
      </c>
      <c r="I55" s="128">
        <f t="shared" ref="I55:J55" si="11">I57+I58+I59+I61+I62+I60</f>
        <v>804.65</v>
      </c>
      <c r="J55" s="128">
        <f t="shared" si="11"/>
        <v>804.65</v>
      </c>
    </row>
    <row r="56" spans="1:10" s="74" customFormat="1" ht="18.75">
      <c r="A56" s="154"/>
      <c r="B56" s="154"/>
      <c r="C56" s="62" t="s">
        <v>43</v>
      </c>
      <c r="D56" s="101"/>
      <c r="E56" s="42"/>
      <c r="F56" s="100"/>
      <c r="G56" s="100"/>
      <c r="H56" s="128"/>
      <c r="I56" s="128"/>
      <c r="J56" s="128"/>
    </row>
    <row r="57" spans="1:10" s="74" customFormat="1" ht="15.75">
      <c r="A57" s="154"/>
      <c r="B57" s="154"/>
      <c r="C57" s="146" t="s">
        <v>118</v>
      </c>
      <c r="D57" s="132">
        <v>927</v>
      </c>
      <c r="E57" s="42" t="s">
        <v>198</v>
      </c>
      <c r="F57" s="100" t="s">
        <v>200</v>
      </c>
      <c r="G57" s="100">
        <v>500</v>
      </c>
      <c r="H57" s="128">
        <f>84.7+200</f>
        <v>284.7</v>
      </c>
      <c r="I57" s="128">
        <f>84.65+200</f>
        <v>284.64999999999998</v>
      </c>
      <c r="J57" s="128">
        <v>284.64999999999998</v>
      </c>
    </row>
    <row r="58" spans="1:10" s="74" customFormat="1" ht="15.75">
      <c r="A58" s="155"/>
      <c r="B58" s="155"/>
      <c r="C58" s="147"/>
      <c r="D58" s="132">
        <v>927</v>
      </c>
      <c r="E58" s="42" t="s">
        <v>198</v>
      </c>
      <c r="F58" s="100" t="s">
        <v>199</v>
      </c>
      <c r="G58" s="100">
        <v>500</v>
      </c>
      <c r="H58" s="128">
        <v>520</v>
      </c>
      <c r="I58" s="128">
        <v>520</v>
      </c>
      <c r="J58" s="128">
        <v>520</v>
      </c>
    </row>
    <row r="59" spans="1:10" s="74" customFormat="1" ht="15.75">
      <c r="A59" s="155"/>
      <c r="B59" s="155"/>
      <c r="C59" s="147"/>
      <c r="D59" s="132"/>
      <c r="E59" s="42"/>
      <c r="F59" s="100"/>
      <c r="G59" s="100"/>
      <c r="H59" s="128"/>
      <c r="I59" s="128"/>
      <c r="J59" s="128"/>
    </row>
    <row r="60" spans="1:10" s="74" customFormat="1" ht="15.75">
      <c r="A60" s="155"/>
      <c r="B60" s="155"/>
      <c r="C60" s="147"/>
      <c r="D60" s="132"/>
      <c r="E60" s="42"/>
      <c r="F60" s="100"/>
      <c r="G60" s="100"/>
      <c r="H60" s="128"/>
      <c r="I60" s="128"/>
      <c r="J60" s="128"/>
    </row>
    <row r="61" spans="1:10" s="74" customFormat="1" ht="15.75">
      <c r="A61" s="155"/>
      <c r="B61" s="155"/>
      <c r="C61" s="147"/>
      <c r="D61" s="132"/>
      <c r="E61" s="42"/>
      <c r="F61" s="100"/>
      <c r="G61" s="100"/>
      <c r="H61" s="128"/>
      <c r="I61" s="128"/>
      <c r="J61" s="128"/>
    </row>
    <row r="62" spans="1:10" s="74" customFormat="1" ht="15.75">
      <c r="A62" s="156"/>
      <c r="B62" s="156"/>
      <c r="C62" s="148"/>
      <c r="D62" s="132"/>
      <c r="E62" s="42"/>
      <c r="F62" s="100"/>
      <c r="G62" s="100"/>
      <c r="H62" s="128"/>
      <c r="I62" s="128"/>
      <c r="J62" s="128"/>
    </row>
    <row r="63" spans="1:10" s="74" customFormat="1" ht="18.75">
      <c r="A63" s="153" t="s">
        <v>57</v>
      </c>
      <c r="B63" s="153" t="s">
        <v>106</v>
      </c>
      <c r="C63" s="62" t="s">
        <v>42</v>
      </c>
      <c r="D63" s="101"/>
      <c r="E63" s="42"/>
      <c r="F63" s="100"/>
      <c r="G63" s="100"/>
      <c r="H63" s="128">
        <f>H65+H66</f>
        <v>16802</v>
      </c>
      <c r="I63" s="128">
        <f t="shared" ref="I63:J63" si="12">I65+I66</f>
        <v>16802</v>
      </c>
      <c r="J63" s="128">
        <f t="shared" si="12"/>
        <v>16802</v>
      </c>
    </row>
    <row r="64" spans="1:10" s="74" customFormat="1" ht="18.75">
      <c r="A64" s="154"/>
      <c r="B64" s="154"/>
      <c r="C64" s="62" t="s">
        <v>43</v>
      </c>
      <c r="D64" s="101"/>
      <c r="E64" s="42"/>
      <c r="F64" s="100"/>
      <c r="G64" s="100"/>
      <c r="H64" s="128"/>
      <c r="I64" s="128"/>
      <c r="J64" s="128"/>
    </row>
    <row r="65" spans="1:10" s="74" customFormat="1" ht="36" customHeight="1">
      <c r="A65" s="154"/>
      <c r="B65" s="154"/>
      <c r="C65" s="146" t="s">
        <v>118</v>
      </c>
      <c r="D65" s="132">
        <v>927</v>
      </c>
      <c r="E65" s="42" t="s">
        <v>198</v>
      </c>
      <c r="F65" s="100" t="s">
        <v>202</v>
      </c>
      <c r="G65" s="100">
        <v>500</v>
      </c>
      <c r="H65" s="128">
        <v>8102</v>
      </c>
      <c r="I65" s="128">
        <v>8102</v>
      </c>
      <c r="J65" s="128">
        <v>8102</v>
      </c>
    </row>
    <row r="66" spans="1:10" s="74" customFormat="1" ht="36.75" customHeight="1">
      <c r="A66" s="156"/>
      <c r="B66" s="156"/>
      <c r="C66" s="148"/>
      <c r="D66" s="132">
        <v>927</v>
      </c>
      <c r="E66" s="42" t="s">
        <v>198</v>
      </c>
      <c r="F66" s="100" t="s">
        <v>203</v>
      </c>
      <c r="G66" s="100">
        <v>500</v>
      </c>
      <c r="H66" s="128">
        <v>8700</v>
      </c>
      <c r="I66" s="128">
        <v>8700</v>
      </c>
      <c r="J66" s="128">
        <v>8700</v>
      </c>
    </row>
    <row r="67" spans="1:10" s="74" customFormat="1" ht="18.75">
      <c r="A67" s="153" t="s">
        <v>107</v>
      </c>
      <c r="B67" s="153" t="s">
        <v>113</v>
      </c>
      <c r="C67" s="62" t="s">
        <v>42</v>
      </c>
      <c r="D67" s="101"/>
      <c r="E67" s="42"/>
      <c r="F67" s="100"/>
      <c r="G67" s="100"/>
      <c r="H67" s="128">
        <f>H69+H70</f>
        <v>57818.09</v>
      </c>
      <c r="I67" s="128">
        <f t="shared" ref="I67:J67" si="13">I69+I70</f>
        <v>57818.09</v>
      </c>
      <c r="J67" s="128">
        <f t="shared" si="13"/>
        <v>57818.09</v>
      </c>
    </row>
    <row r="68" spans="1:10" s="74" customFormat="1" ht="18.75">
      <c r="A68" s="154"/>
      <c r="B68" s="154"/>
      <c r="C68" s="62" t="s">
        <v>43</v>
      </c>
      <c r="D68" s="101"/>
      <c r="E68" s="42"/>
      <c r="F68" s="100"/>
      <c r="G68" s="100"/>
      <c r="H68" s="128"/>
      <c r="I68" s="128"/>
      <c r="J68" s="128"/>
    </row>
    <row r="69" spans="1:10" s="74" customFormat="1" ht="21.75" customHeight="1">
      <c r="A69" s="154"/>
      <c r="B69" s="154"/>
      <c r="C69" s="146" t="s">
        <v>118</v>
      </c>
      <c r="D69" s="132">
        <v>927</v>
      </c>
      <c r="E69" s="42" t="s">
        <v>198</v>
      </c>
      <c r="F69" s="100" t="s">
        <v>204</v>
      </c>
      <c r="G69" s="100">
        <v>500</v>
      </c>
      <c r="H69" s="128">
        <v>57818.09</v>
      </c>
      <c r="I69" s="128">
        <v>57818.09</v>
      </c>
      <c r="J69" s="128">
        <v>57818.09</v>
      </c>
    </row>
    <row r="70" spans="1:10" s="74" customFormat="1" ht="22.5" customHeight="1">
      <c r="A70" s="156"/>
      <c r="B70" s="156"/>
      <c r="C70" s="148"/>
      <c r="D70" s="132"/>
      <c r="E70" s="42"/>
      <c r="F70" s="100"/>
      <c r="G70" s="100"/>
      <c r="H70" s="128"/>
      <c r="I70" s="128"/>
      <c r="J70" s="128"/>
    </row>
    <row r="71" spans="1:10" s="74" customFormat="1" ht="18.75">
      <c r="A71" s="145" t="s">
        <v>108</v>
      </c>
      <c r="B71" s="145" t="s">
        <v>114</v>
      </c>
      <c r="C71" s="62" t="s">
        <v>42</v>
      </c>
      <c r="D71" s="101"/>
      <c r="E71" s="42"/>
      <c r="F71" s="100"/>
      <c r="G71" s="100"/>
      <c r="H71" s="128">
        <f>H73</f>
        <v>0</v>
      </c>
      <c r="I71" s="128">
        <f t="shared" ref="I71:J71" si="14">I73</f>
        <v>0</v>
      </c>
      <c r="J71" s="128">
        <f t="shared" si="14"/>
        <v>0</v>
      </c>
    </row>
    <row r="72" spans="1:10" s="74" customFormat="1" ht="18.75">
      <c r="A72" s="145"/>
      <c r="B72" s="145"/>
      <c r="C72" s="62" t="s">
        <v>43</v>
      </c>
      <c r="D72" s="101"/>
      <c r="E72" s="42"/>
      <c r="F72" s="100"/>
      <c r="G72" s="100"/>
      <c r="H72" s="128"/>
      <c r="I72" s="128"/>
      <c r="J72" s="128"/>
    </row>
    <row r="73" spans="1:10" s="74" customFormat="1" ht="45" customHeight="1">
      <c r="A73" s="145"/>
      <c r="B73" s="145"/>
      <c r="C73" s="99" t="s">
        <v>118</v>
      </c>
      <c r="D73" s="101"/>
      <c r="E73" s="42"/>
      <c r="F73" s="100"/>
      <c r="G73" s="100"/>
      <c r="H73" s="128"/>
      <c r="I73" s="128"/>
      <c r="J73" s="128"/>
    </row>
    <row r="74" spans="1:10" s="74" customFormat="1" ht="18.75" hidden="1">
      <c r="A74" s="98" t="s">
        <v>109</v>
      </c>
      <c r="B74" s="98"/>
      <c r="C74" s="62" t="s">
        <v>49</v>
      </c>
      <c r="D74" s="101"/>
      <c r="E74" s="42"/>
      <c r="F74" s="100"/>
      <c r="G74" s="100"/>
      <c r="H74" s="128"/>
      <c r="I74" s="128"/>
      <c r="J74" s="128"/>
    </row>
    <row r="75" spans="1:10" s="74" customFormat="1" ht="18.75" hidden="1">
      <c r="A75" s="98" t="s">
        <v>8</v>
      </c>
      <c r="B75" s="98"/>
      <c r="C75" s="62" t="s">
        <v>8</v>
      </c>
      <c r="D75" s="101"/>
      <c r="E75" s="42"/>
      <c r="F75" s="100"/>
      <c r="G75" s="100"/>
      <c r="H75" s="128"/>
      <c r="I75" s="128"/>
      <c r="J75" s="128"/>
    </row>
    <row r="76" spans="1:10" s="74" customFormat="1" ht="18.75" hidden="1">
      <c r="A76" s="145" t="s">
        <v>110</v>
      </c>
      <c r="B76" s="145"/>
      <c r="C76" s="62" t="s">
        <v>42</v>
      </c>
      <c r="D76" s="101"/>
      <c r="E76" s="42"/>
      <c r="F76" s="100"/>
      <c r="G76" s="100"/>
      <c r="H76" s="128"/>
      <c r="I76" s="128"/>
      <c r="J76" s="128"/>
    </row>
    <row r="77" spans="1:10" s="74" customFormat="1" ht="18.75" hidden="1">
      <c r="A77" s="145"/>
      <c r="B77" s="145"/>
      <c r="C77" s="62" t="s">
        <v>43</v>
      </c>
      <c r="D77" s="101"/>
      <c r="E77" s="42"/>
      <c r="F77" s="100"/>
      <c r="G77" s="100"/>
      <c r="H77" s="128"/>
      <c r="I77" s="128"/>
      <c r="J77" s="128"/>
    </row>
    <row r="78" spans="1:10" s="74" customFormat="1" ht="37.5" hidden="1">
      <c r="A78" s="145"/>
      <c r="B78" s="145"/>
      <c r="C78" s="99" t="s">
        <v>118</v>
      </c>
      <c r="D78" s="101"/>
      <c r="E78" s="42"/>
      <c r="F78" s="100"/>
      <c r="G78" s="100"/>
      <c r="H78" s="128"/>
      <c r="I78" s="128"/>
      <c r="J78" s="128"/>
    </row>
    <row r="79" spans="1:10" s="74" customFormat="1" ht="18.75" hidden="1">
      <c r="A79" s="98" t="s">
        <v>111</v>
      </c>
      <c r="B79" s="98"/>
      <c r="C79" s="62" t="s">
        <v>49</v>
      </c>
      <c r="D79" s="101"/>
      <c r="E79" s="42"/>
      <c r="F79" s="100"/>
      <c r="G79" s="100"/>
      <c r="H79" s="128"/>
      <c r="I79" s="128"/>
      <c r="J79" s="128"/>
    </row>
    <row r="80" spans="1:10" s="74" customFormat="1" ht="18.75" hidden="1">
      <c r="A80" s="98" t="s">
        <v>8</v>
      </c>
      <c r="B80" s="98"/>
      <c r="C80" s="62" t="s">
        <v>8</v>
      </c>
      <c r="D80" s="101"/>
      <c r="E80" s="42"/>
      <c r="F80" s="100"/>
      <c r="G80" s="100"/>
      <c r="H80" s="128"/>
      <c r="I80" s="128"/>
      <c r="J80" s="128"/>
    </row>
    <row r="81" spans="1:10" s="74" customFormat="1" ht="18.75">
      <c r="A81" s="153" t="s">
        <v>112</v>
      </c>
      <c r="B81" s="153" t="s">
        <v>115</v>
      </c>
      <c r="C81" s="62" t="s">
        <v>42</v>
      </c>
      <c r="D81" s="101"/>
      <c r="E81" s="42"/>
      <c r="F81" s="100"/>
      <c r="G81" s="100"/>
      <c r="H81" s="128">
        <f>SUM(H83:H97)</f>
        <v>106092</v>
      </c>
      <c r="I81" s="128">
        <f t="shared" ref="I81:J81" si="15">SUM(I83:I97)</f>
        <v>106092</v>
      </c>
      <c r="J81" s="128">
        <f t="shared" si="15"/>
        <v>106092</v>
      </c>
    </row>
    <row r="82" spans="1:10" s="74" customFormat="1" ht="18.75">
      <c r="A82" s="154"/>
      <c r="B82" s="154"/>
      <c r="C82" s="62" t="s">
        <v>43</v>
      </c>
      <c r="D82" s="101"/>
      <c r="E82" s="42"/>
      <c r="F82" s="100"/>
      <c r="G82" s="100"/>
      <c r="H82" s="128"/>
      <c r="I82" s="128"/>
      <c r="J82" s="128"/>
    </row>
    <row r="83" spans="1:10" s="74" customFormat="1" ht="15.75">
      <c r="A83" s="154"/>
      <c r="B83" s="154"/>
      <c r="C83" s="146" t="s">
        <v>118</v>
      </c>
      <c r="D83" s="132">
        <v>927</v>
      </c>
      <c r="E83" s="42" t="s">
        <v>197</v>
      </c>
      <c r="F83" s="100" t="s">
        <v>205</v>
      </c>
      <c r="G83" s="100">
        <v>500</v>
      </c>
      <c r="H83" s="128">
        <v>400</v>
      </c>
      <c r="I83" s="128">
        <v>400</v>
      </c>
      <c r="J83" s="128">
        <v>400</v>
      </c>
    </row>
    <row r="84" spans="1:10" s="74" customFormat="1" ht="15.75">
      <c r="A84" s="154"/>
      <c r="B84" s="154"/>
      <c r="C84" s="147"/>
      <c r="D84" s="132">
        <v>927</v>
      </c>
      <c r="E84" s="42" t="s">
        <v>214</v>
      </c>
      <c r="F84" s="100" t="s">
        <v>205</v>
      </c>
      <c r="G84" s="100">
        <v>500</v>
      </c>
      <c r="H84" s="128">
        <v>250</v>
      </c>
      <c r="I84" s="128">
        <v>250</v>
      </c>
      <c r="J84" s="128">
        <v>250</v>
      </c>
    </row>
    <row r="85" spans="1:10" s="74" customFormat="1" ht="15.75">
      <c r="A85" s="154"/>
      <c r="B85" s="154"/>
      <c r="C85" s="147"/>
      <c r="D85" s="132">
        <v>927</v>
      </c>
      <c r="E85" s="42" t="s">
        <v>198</v>
      </c>
      <c r="F85" s="100" t="s">
        <v>205</v>
      </c>
      <c r="G85" s="100">
        <v>500</v>
      </c>
      <c r="H85" s="128">
        <f>3880.27+1253.7</f>
        <v>5133.97</v>
      </c>
      <c r="I85" s="128">
        <f>3880.27+1253.7</f>
        <v>5133.97</v>
      </c>
      <c r="J85" s="128">
        <f>3880.27+1253.7</f>
        <v>5133.97</v>
      </c>
    </row>
    <row r="86" spans="1:10" s="74" customFormat="1" ht="15.75">
      <c r="A86" s="154"/>
      <c r="B86" s="154"/>
      <c r="C86" s="147"/>
      <c r="D86" s="132">
        <v>927</v>
      </c>
      <c r="E86" s="42" t="s">
        <v>235</v>
      </c>
      <c r="F86" s="100" t="s">
        <v>236</v>
      </c>
      <c r="G86" s="100">
        <v>500</v>
      </c>
      <c r="H86" s="128">
        <v>629.29999999999995</v>
      </c>
      <c r="I86" s="128">
        <v>629.29999999999995</v>
      </c>
      <c r="J86" s="128">
        <v>629.29999999999995</v>
      </c>
    </row>
    <row r="87" spans="1:10" s="74" customFormat="1" ht="15.75">
      <c r="A87" s="155"/>
      <c r="B87" s="155"/>
      <c r="C87" s="147"/>
      <c r="D87" s="132">
        <v>927</v>
      </c>
      <c r="E87" s="42" t="s">
        <v>206</v>
      </c>
      <c r="F87" s="100" t="s">
        <v>207</v>
      </c>
      <c r="G87" s="100">
        <v>500</v>
      </c>
      <c r="H87" s="128">
        <v>230.9</v>
      </c>
      <c r="I87" s="128">
        <v>230.9</v>
      </c>
      <c r="J87" s="128">
        <v>230.9</v>
      </c>
    </row>
    <row r="88" spans="1:10" s="74" customFormat="1" ht="15.75">
      <c r="A88" s="155"/>
      <c r="B88" s="155"/>
      <c r="C88" s="147"/>
      <c r="D88" s="132">
        <v>927</v>
      </c>
      <c r="E88" s="42" t="s">
        <v>208</v>
      </c>
      <c r="F88" s="100" t="s">
        <v>237</v>
      </c>
      <c r="G88" s="100">
        <v>500</v>
      </c>
      <c r="H88" s="128">
        <v>49632</v>
      </c>
      <c r="I88" s="128">
        <v>49632</v>
      </c>
      <c r="J88" s="128">
        <v>49632</v>
      </c>
    </row>
    <row r="89" spans="1:10" s="74" customFormat="1" ht="15.75" hidden="1">
      <c r="A89" s="155"/>
      <c r="B89" s="155"/>
      <c r="C89" s="147"/>
      <c r="D89" s="132">
        <v>927</v>
      </c>
      <c r="E89" s="42" t="s">
        <v>208</v>
      </c>
      <c r="F89" s="100" t="s">
        <v>209</v>
      </c>
      <c r="G89" s="100">
        <v>500</v>
      </c>
      <c r="H89" s="128">
        <v>0</v>
      </c>
      <c r="I89" s="128">
        <v>0</v>
      </c>
      <c r="J89" s="128">
        <v>0</v>
      </c>
    </row>
    <row r="90" spans="1:10" s="74" customFormat="1" ht="15.75">
      <c r="A90" s="155"/>
      <c r="B90" s="155"/>
      <c r="C90" s="147"/>
      <c r="D90" s="132">
        <v>927</v>
      </c>
      <c r="E90" s="42" t="s">
        <v>208</v>
      </c>
      <c r="F90" s="100" t="s">
        <v>238</v>
      </c>
      <c r="G90" s="100">
        <v>500</v>
      </c>
      <c r="H90" s="128">
        <v>14138.7</v>
      </c>
      <c r="I90" s="128">
        <v>14138.7</v>
      </c>
      <c r="J90" s="128">
        <v>14138.7</v>
      </c>
    </row>
    <row r="91" spans="1:10" s="74" customFormat="1" ht="15.75">
      <c r="A91" s="155"/>
      <c r="B91" s="155"/>
      <c r="C91" s="147"/>
      <c r="D91" s="132">
        <v>927</v>
      </c>
      <c r="E91" s="42" t="s">
        <v>208</v>
      </c>
      <c r="F91" s="100" t="s">
        <v>210</v>
      </c>
      <c r="G91" s="100">
        <v>500</v>
      </c>
      <c r="H91" s="128">
        <v>2042</v>
      </c>
      <c r="I91" s="128">
        <v>2042</v>
      </c>
      <c r="J91" s="128">
        <v>2042</v>
      </c>
    </row>
    <row r="92" spans="1:10" s="74" customFormat="1" ht="15.75">
      <c r="A92" s="155"/>
      <c r="B92" s="155"/>
      <c r="C92" s="147"/>
      <c r="D92" s="132">
        <v>927</v>
      </c>
      <c r="E92" s="42" t="s">
        <v>211</v>
      </c>
      <c r="F92" s="100" t="s">
        <v>212</v>
      </c>
      <c r="G92" s="100">
        <v>500</v>
      </c>
      <c r="H92" s="128">
        <v>3056.13</v>
      </c>
      <c r="I92" s="128">
        <v>3056.13</v>
      </c>
      <c r="J92" s="128">
        <v>3056.13</v>
      </c>
    </row>
    <row r="93" spans="1:10" s="74" customFormat="1" ht="15.75">
      <c r="A93" s="155"/>
      <c r="B93" s="155"/>
      <c r="C93" s="147"/>
      <c r="D93" s="132">
        <v>927</v>
      </c>
      <c r="E93" s="42" t="s">
        <v>213</v>
      </c>
      <c r="F93" s="100" t="s">
        <v>239</v>
      </c>
      <c r="G93" s="100">
        <v>500</v>
      </c>
      <c r="H93" s="128">
        <v>13240</v>
      </c>
      <c r="I93" s="128">
        <v>13240</v>
      </c>
      <c r="J93" s="128">
        <v>13240</v>
      </c>
    </row>
    <row r="94" spans="1:10" s="74" customFormat="1" ht="15.75">
      <c r="A94" s="155"/>
      <c r="B94" s="155"/>
      <c r="C94" s="147"/>
      <c r="D94" s="132">
        <v>927</v>
      </c>
      <c r="E94" s="42" t="s">
        <v>213</v>
      </c>
      <c r="F94" s="100" t="s">
        <v>240</v>
      </c>
      <c r="G94" s="100">
        <v>500</v>
      </c>
      <c r="H94" s="128">
        <v>13986.9</v>
      </c>
      <c r="I94" s="128">
        <v>13986.9</v>
      </c>
      <c r="J94" s="128">
        <v>13986.9</v>
      </c>
    </row>
    <row r="95" spans="1:10" s="74" customFormat="1" ht="15.75">
      <c r="A95" s="155"/>
      <c r="B95" s="155"/>
      <c r="C95" s="147"/>
      <c r="D95" s="132">
        <v>927</v>
      </c>
      <c r="E95" s="42" t="s">
        <v>214</v>
      </c>
      <c r="F95" s="100" t="s">
        <v>215</v>
      </c>
      <c r="G95" s="100">
        <v>500</v>
      </c>
      <c r="H95" s="128">
        <v>366</v>
      </c>
      <c r="I95" s="128">
        <v>366</v>
      </c>
      <c r="J95" s="128">
        <v>366</v>
      </c>
    </row>
    <row r="96" spans="1:10" s="74" customFormat="1" ht="15.75">
      <c r="A96" s="155"/>
      <c r="B96" s="155"/>
      <c r="C96" s="147"/>
      <c r="D96" s="132">
        <v>927</v>
      </c>
      <c r="E96" s="42" t="s">
        <v>198</v>
      </c>
      <c r="F96" s="100" t="s">
        <v>216</v>
      </c>
      <c r="G96" s="100">
        <v>500</v>
      </c>
      <c r="H96" s="128">
        <v>2986.1</v>
      </c>
      <c r="I96" s="128">
        <v>2986.1</v>
      </c>
      <c r="J96" s="128">
        <v>2986.1</v>
      </c>
    </row>
    <row r="97" spans="1:10" s="74" customFormat="1" ht="15.75">
      <c r="A97" s="155"/>
      <c r="B97" s="155"/>
      <c r="C97" s="148"/>
      <c r="D97" s="132"/>
      <c r="E97" s="42"/>
      <c r="F97" s="100"/>
      <c r="G97" s="100"/>
      <c r="H97" s="128"/>
      <c r="I97" s="128"/>
      <c r="J97" s="128"/>
    </row>
    <row r="98" spans="1:10" s="74" customFormat="1" ht="18.75">
      <c r="A98" s="153" t="s">
        <v>116</v>
      </c>
      <c r="B98" s="153" t="s">
        <v>117</v>
      </c>
      <c r="C98" s="62" t="s">
        <v>42</v>
      </c>
      <c r="D98" s="101"/>
      <c r="E98" s="42"/>
      <c r="F98" s="100"/>
      <c r="G98" s="100"/>
      <c r="H98" s="128">
        <f>H100+H101</f>
        <v>9373.01</v>
      </c>
      <c r="I98" s="128">
        <f t="shared" ref="I98:J98" si="16">I100+I101</f>
        <v>9372.27</v>
      </c>
      <c r="J98" s="128">
        <f t="shared" si="16"/>
        <v>9372.27</v>
      </c>
    </row>
    <row r="99" spans="1:10" s="74" customFormat="1" ht="18.75">
      <c r="A99" s="154"/>
      <c r="B99" s="154"/>
      <c r="C99" s="62" t="s">
        <v>43</v>
      </c>
      <c r="D99" s="101"/>
      <c r="E99" s="42"/>
      <c r="F99" s="100"/>
      <c r="G99" s="100"/>
      <c r="H99" s="128"/>
      <c r="I99" s="128"/>
      <c r="J99" s="128"/>
    </row>
    <row r="100" spans="1:10" s="74" customFormat="1" ht="15.75">
      <c r="A100" s="154"/>
      <c r="B100" s="154"/>
      <c r="C100" s="146" t="s">
        <v>118</v>
      </c>
      <c r="D100" s="132">
        <v>927</v>
      </c>
      <c r="E100" s="42" t="s">
        <v>119</v>
      </c>
      <c r="F100" s="100" t="s">
        <v>201</v>
      </c>
      <c r="G100" s="100">
        <v>100</v>
      </c>
      <c r="H100" s="128">
        <v>8327.31</v>
      </c>
      <c r="I100" s="128">
        <v>8327.08</v>
      </c>
      <c r="J100" s="128">
        <v>8327.08</v>
      </c>
    </row>
    <row r="101" spans="1:10" s="74" customFormat="1" ht="15.75">
      <c r="A101" s="155"/>
      <c r="B101" s="155"/>
      <c r="C101" s="147"/>
      <c r="D101" s="132">
        <v>927</v>
      </c>
      <c r="E101" s="42" t="s">
        <v>119</v>
      </c>
      <c r="F101" s="100" t="s">
        <v>201</v>
      </c>
      <c r="G101" s="100">
        <v>200</v>
      </c>
      <c r="H101" s="128">
        <v>1045.7</v>
      </c>
      <c r="I101" s="128">
        <v>1045.19</v>
      </c>
      <c r="J101" s="128">
        <v>1045.19</v>
      </c>
    </row>
    <row r="102" spans="1:10" s="74" customFormat="1" ht="41.25" customHeight="1">
      <c r="A102" s="156"/>
      <c r="B102" s="156"/>
      <c r="C102" s="148"/>
      <c r="D102" s="132"/>
      <c r="E102" s="42"/>
      <c r="F102" s="100"/>
      <c r="G102" s="100"/>
      <c r="H102" s="128"/>
      <c r="I102" s="128"/>
      <c r="J102" s="128"/>
    </row>
    <row r="103" spans="1:10" s="74" customFormat="1" ht="18.75">
      <c r="A103" s="216" t="s">
        <v>86</v>
      </c>
      <c r="B103" s="145" t="s">
        <v>59</v>
      </c>
      <c r="C103" s="62" t="s">
        <v>42</v>
      </c>
      <c r="D103" s="101"/>
      <c r="E103" s="42"/>
      <c r="F103" s="100"/>
      <c r="G103" s="100"/>
      <c r="H103" s="130">
        <f>H105</f>
        <v>10462.799999999999</v>
      </c>
      <c r="I103" s="130">
        <f t="shared" ref="I103:J103" si="17">I105</f>
        <v>10458.459999999999</v>
      </c>
      <c r="J103" s="130">
        <f t="shared" si="17"/>
        <v>10458.459999999999</v>
      </c>
    </row>
    <row r="104" spans="1:10" s="74" customFormat="1" ht="18.75">
      <c r="A104" s="216"/>
      <c r="B104" s="145"/>
      <c r="C104" s="62" t="s">
        <v>43</v>
      </c>
      <c r="D104" s="101"/>
      <c r="E104" s="42"/>
      <c r="F104" s="100"/>
      <c r="G104" s="100"/>
      <c r="H104" s="128"/>
      <c r="I104" s="128"/>
      <c r="J104" s="128"/>
    </row>
    <row r="105" spans="1:10" s="74" customFormat="1" ht="37.5">
      <c r="A105" s="216"/>
      <c r="B105" s="145"/>
      <c r="C105" s="99" t="s">
        <v>118</v>
      </c>
      <c r="D105" s="101"/>
      <c r="E105" s="42"/>
      <c r="F105" s="100"/>
      <c r="G105" s="100"/>
      <c r="H105" s="128">
        <f>H108+H109+H110</f>
        <v>10462.799999999999</v>
      </c>
      <c r="I105" s="128">
        <f t="shared" ref="I105:J105" si="18">I108+I109+I110</f>
        <v>10458.459999999999</v>
      </c>
      <c r="J105" s="128">
        <f t="shared" si="18"/>
        <v>10458.459999999999</v>
      </c>
    </row>
    <row r="106" spans="1:10" s="74" customFormat="1" ht="21" customHeight="1">
      <c r="A106" s="153" t="s">
        <v>217</v>
      </c>
      <c r="B106" s="146" t="s">
        <v>120</v>
      </c>
      <c r="C106" s="62" t="s">
        <v>42</v>
      </c>
      <c r="D106" s="101"/>
      <c r="E106" s="42"/>
      <c r="F106" s="100"/>
      <c r="G106" s="100"/>
      <c r="H106" s="128">
        <f>H108+H109+H110</f>
        <v>10462.799999999999</v>
      </c>
      <c r="I106" s="128">
        <f t="shared" ref="I106:J106" si="19">I108+I109+I110</f>
        <v>10458.459999999999</v>
      </c>
      <c r="J106" s="128">
        <f t="shared" si="19"/>
        <v>10458.459999999999</v>
      </c>
    </row>
    <row r="107" spans="1:10" s="74" customFormat="1" ht="21.75" customHeight="1">
      <c r="A107" s="154"/>
      <c r="B107" s="147"/>
      <c r="C107" s="62" t="s">
        <v>43</v>
      </c>
      <c r="D107" s="101"/>
      <c r="E107" s="42"/>
      <c r="F107" s="100"/>
      <c r="G107" s="100"/>
      <c r="H107" s="128"/>
      <c r="I107" s="128"/>
      <c r="J107" s="128"/>
    </row>
    <row r="108" spans="1:10" s="74" customFormat="1" ht="15.75">
      <c r="A108" s="154"/>
      <c r="B108" s="147"/>
      <c r="C108" s="146" t="s">
        <v>118</v>
      </c>
      <c r="D108" s="132">
        <v>927</v>
      </c>
      <c r="E108" s="42" t="s">
        <v>196</v>
      </c>
      <c r="F108" s="100">
        <v>3930182010</v>
      </c>
      <c r="G108" s="100">
        <v>100</v>
      </c>
      <c r="H108" s="128">
        <v>8646.6</v>
      </c>
      <c r="I108" s="128">
        <v>8646.42</v>
      </c>
      <c r="J108" s="128">
        <v>8646.42</v>
      </c>
    </row>
    <row r="109" spans="1:10" s="74" customFormat="1" ht="15.75">
      <c r="A109" s="154"/>
      <c r="B109" s="147"/>
      <c r="C109" s="147"/>
      <c r="D109" s="132">
        <v>927</v>
      </c>
      <c r="E109" s="42" t="s">
        <v>196</v>
      </c>
      <c r="F109" s="100">
        <v>3930182010</v>
      </c>
      <c r="G109" s="100">
        <v>200</v>
      </c>
      <c r="H109" s="128">
        <v>1640.29</v>
      </c>
      <c r="I109" s="128">
        <v>1636.13</v>
      </c>
      <c r="J109" s="128">
        <v>1636.13</v>
      </c>
    </row>
    <row r="110" spans="1:10" s="74" customFormat="1" ht="39" customHeight="1">
      <c r="A110" s="157"/>
      <c r="B110" s="148"/>
      <c r="C110" s="148"/>
      <c r="D110" s="132">
        <v>927</v>
      </c>
      <c r="E110" s="42" t="s">
        <v>196</v>
      </c>
      <c r="F110" s="100">
        <v>3930155490</v>
      </c>
      <c r="G110" s="100">
        <v>100</v>
      </c>
      <c r="H110" s="128">
        <v>175.91</v>
      </c>
      <c r="I110" s="128">
        <v>175.91</v>
      </c>
      <c r="J110" s="128">
        <v>175.91</v>
      </c>
    </row>
    <row r="111" spans="1:10" s="74" customFormat="1" ht="18.75">
      <c r="A111" s="37"/>
      <c r="B111" s="37"/>
      <c r="C111" s="38"/>
      <c r="D111" s="104"/>
      <c r="E111" s="104"/>
      <c r="F111" s="104"/>
      <c r="G111" s="104"/>
      <c r="H111" s="129"/>
      <c r="I111" s="129"/>
      <c r="J111" s="129"/>
    </row>
    <row r="112" spans="1:10" s="74" customFormat="1" ht="15.75">
      <c r="A112" s="143" t="s">
        <v>232</v>
      </c>
      <c r="B112" s="144"/>
      <c r="C112" s="144"/>
      <c r="D112" s="39"/>
      <c r="E112" s="39"/>
      <c r="F112" s="39"/>
      <c r="G112" s="45"/>
      <c r="H112" s="45"/>
      <c r="I112" s="39"/>
      <c r="J112" s="45" t="s">
        <v>233</v>
      </c>
    </row>
    <row r="113" spans="1:10" s="74" customFormat="1" ht="15.75">
      <c r="A113" s="144"/>
      <c r="B113" s="144"/>
      <c r="C113" s="144"/>
      <c r="D113" s="39"/>
      <c r="E113" s="39"/>
      <c r="F113" s="39"/>
      <c r="G113" s="142" t="s">
        <v>2</v>
      </c>
      <c r="H113" s="142"/>
      <c r="I113" s="39"/>
      <c r="J113" s="48" t="s">
        <v>1</v>
      </c>
    </row>
    <row r="114" spans="1:10" s="74" customFormat="1" ht="18.75">
      <c r="A114" s="37"/>
      <c r="B114" s="37"/>
      <c r="C114" s="38"/>
      <c r="D114" s="39"/>
      <c r="E114" s="39" t="s">
        <v>3</v>
      </c>
      <c r="F114" s="39"/>
      <c r="G114" s="39"/>
      <c r="H114" s="39"/>
      <c r="I114" s="39"/>
      <c r="J114" s="39"/>
    </row>
    <row r="115" spans="1:10" s="74" customFormat="1" ht="15.75">
      <c r="A115" s="143" t="s">
        <v>136</v>
      </c>
      <c r="B115" s="144"/>
      <c r="C115" s="144"/>
      <c r="D115" s="39"/>
      <c r="E115" s="39"/>
      <c r="F115" s="39"/>
      <c r="G115" s="45"/>
      <c r="H115" s="45"/>
      <c r="I115" s="39"/>
      <c r="J115" s="45" t="s">
        <v>137</v>
      </c>
    </row>
    <row r="116" spans="1:10" s="74" customFormat="1" ht="15.75">
      <c r="A116" s="144"/>
      <c r="B116" s="144"/>
      <c r="C116" s="144"/>
      <c r="D116" s="39"/>
      <c r="E116" s="39"/>
      <c r="F116" s="39"/>
      <c r="G116" s="142" t="s">
        <v>2</v>
      </c>
      <c r="H116" s="142"/>
      <c r="I116" s="39"/>
      <c r="J116" s="48" t="s">
        <v>1</v>
      </c>
    </row>
    <row r="117" spans="1:10" s="74" customFormat="1">
      <c r="A117" s="79"/>
      <c r="B117" s="79"/>
      <c r="C117" s="79"/>
      <c r="D117" s="79"/>
      <c r="E117" s="79"/>
      <c r="F117" s="79"/>
      <c r="G117" s="79"/>
      <c r="H117" s="79"/>
      <c r="I117" s="79"/>
      <c r="J117" s="79"/>
    </row>
    <row r="118" spans="1:10" s="74" customFormat="1">
      <c r="A118" s="80"/>
      <c r="B118" s="80"/>
      <c r="C118" s="81"/>
      <c r="D118" s="79"/>
      <c r="E118" s="79"/>
      <c r="F118" s="79"/>
      <c r="G118" s="79"/>
      <c r="H118" s="79"/>
      <c r="I118" s="79"/>
      <c r="J118" s="79"/>
    </row>
    <row r="119" spans="1:10" s="74" customFormat="1" ht="18">
      <c r="A119" s="139" t="s">
        <v>63</v>
      </c>
      <c r="B119" s="140"/>
      <c r="C119" s="140"/>
      <c r="D119" s="140"/>
      <c r="E119" s="140"/>
      <c r="F119" s="140"/>
      <c r="G119" s="140"/>
      <c r="H119" s="140"/>
      <c r="I119" s="140"/>
      <c r="J119" s="140"/>
    </row>
    <row r="120" spans="1:10" s="74" customFormat="1" ht="18">
      <c r="A120" s="139"/>
      <c r="B120" s="140"/>
      <c r="C120" s="140"/>
      <c r="D120" s="140"/>
      <c r="E120" s="140"/>
      <c r="F120" s="140"/>
      <c r="G120" s="140"/>
      <c r="H120" s="140"/>
      <c r="I120" s="140"/>
      <c r="J120" s="140"/>
    </row>
    <row r="121" spans="1:10" s="74" customFormat="1" ht="15">
      <c r="A121" s="141"/>
      <c r="B121" s="141"/>
      <c r="C121" s="141"/>
      <c r="D121" s="141"/>
      <c r="E121" s="141"/>
      <c r="F121" s="141"/>
      <c r="G121" s="141"/>
      <c r="H121" s="141"/>
      <c r="I121" s="141"/>
      <c r="J121" s="141"/>
    </row>
    <row r="122" spans="1:10" s="74" customForma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</row>
    <row r="123" spans="1:10" s="74" customFormat="1"/>
    <row r="124" spans="1:10" s="74" customFormat="1"/>
    <row r="125" spans="1:10" s="74" customFormat="1"/>
  </sheetData>
  <mergeCells count="54">
    <mergeCell ref="A106:A110"/>
    <mergeCell ref="B106:B110"/>
    <mergeCell ref="C108:C110"/>
    <mergeCell ref="C69:C70"/>
    <mergeCell ref="C65:C66"/>
    <mergeCell ref="A81:A97"/>
    <mergeCell ref="B81:B97"/>
    <mergeCell ref="C100:C102"/>
    <mergeCell ref="C83:C97"/>
    <mergeCell ref="A103:A105"/>
    <mergeCell ref="B103:B105"/>
    <mergeCell ref="A76:A78"/>
    <mergeCell ref="B76:B78"/>
    <mergeCell ref="A98:A102"/>
    <mergeCell ref="B98:B102"/>
    <mergeCell ref="A47:A49"/>
    <mergeCell ref="B47:B49"/>
    <mergeCell ref="A71:A73"/>
    <mergeCell ref="B71:B73"/>
    <mergeCell ref="A55:A62"/>
    <mergeCell ref="B55:B62"/>
    <mergeCell ref="A63:A66"/>
    <mergeCell ref="B63:B66"/>
    <mergeCell ref="A67:A70"/>
    <mergeCell ref="B67:B70"/>
    <mergeCell ref="C57:C62"/>
    <mergeCell ref="A5:A6"/>
    <mergeCell ref="B5:B6"/>
    <mergeCell ref="C5:C6"/>
    <mergeCell ref="A8:A13"/>
    <mergeCell ref="B8:B13"/>
    <mergeCell ref="A14:A16"/>
    <mergeCell ref="B14:B16"/>
    <mergeCell ref="A22:A24"/>
    <mergeCell ref="B22:B24"/>
    <mergeCell ref="A52:A54"/>
    <mergeCell ref="B52:B54"/>
    <mergeCell ref="A17:A19"/>
    <mergeCell ref="B17:B19"/>
    <mergeCell ref="A27:A29"/>
    <mergeCell ref="B27:B29"/>
    <mergeCell ref="A32:A34"/>
    <mergeCell ref="B32:B34"/>
    <mergeCell ref="A37:A39"/>
    <mergeCell ref="B37:B39"/>
    <mergeCell ref="A42:A44"/>
    <mergeCell ref="B42:B44"/>
    <mergeCell ref="A119:J119"/>
    <mergeCell ref="A120:J120"/>
    <mergeCell ref="A121:J121"/>
    <mergeCell ref="G113:H113"/>
    <mergeCell ref="G116:H116"/>
    <mergeCell ref="A112:C113"/>
    <mergeCell ref="A115:C116"/>
  </mergeCells>
  <phoneticPr fontId="16" type="noConversion"/>
  <pageMargins left="0.39370078740157483" right="0.2" top="0.78740157480314965" bottom="0.39370078740157483" header="0.31496062992125984" footer="0.31496062992125984"/>
  <pageSetup paperSize="9" scale="43" orientation="landscape" r:id="rId1"/>
  <rowBreaks count="1" manualBreakCount="1">
    <brk id="5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view="pageBreakPreview" topLeftCell="A40" zoomScale="60" workbookViewId="0">
      <selection activeCell="A4" sqref="A4"/>
    </sheetView>
  </sheetViews>
  <sheetFormatPr defaultRowHeight="12.75"/>
  <cols>
    <col min="1" max="1" width="8.28515625" customWidth="1"/>
    <col min="2" max="2" width="60.28515625" customWidth="1"/>
    <col min="3" max="3" width="19.140625" customWidth="1"/>
    <col min="4" max="4" width="21.85546875" customWidth="1"/>
    <col min="5" max="5" width="21.42578125" customWidth="1"/>
    <col min="6" max="6" width="20" customWidth="1"/>
    <col min="7" max="7" width="26.28515625" customWidth="1"/>
  </cols>
  <sheetData>
    <row r="1" spans="1:7" ht="18.75">
      <c r="A1" s="10"/>
      <c r="B1" s="49"/>
      <c r="C1" s="26"/>
      <c r="D1" s="25"/>
      <c r="E1" s="25"/>
      <c r="F1" s="25"/>
      <c r="G1" s="63" t="s">
        <v>65</v>
      </c>
    </row>
    <row r="2" spans="1:7" ht="18.75">
      <c r="A2" s="10"/>
      <c r="B2" s="27"/>
      <c r="C2" s="27"/>
      <c r="D2" s="28"/>
      <c r="E2" s="28"/>
      <c r="F2" s="28"/>
      <c r="G2" s="28"/>
    </row>
    <row r="3" spans="1:7" s="7" customFormat="1" ht="112.5" customHeight="1">
      <c r="A3" s="33" t="s">
        <v>241</v>
      </c>
      <c r="B3" s="33"/>
      <c r="C3" s="33"/>
      <c r="D3" s="33"/>
      <c r="E3" s="33"/>
      <c r="F3" s="33"/>
      <c r="G3" s="33"/>
    </row>
    <row r="4" spans="1:7">
      <c r="A4" s="9"/>
      <c r="B4" s="11"/>
      <c r="C4" s="12"/>
      <c r="D4" s="8"/>
      <c r="E4" s="8"/>
      <c r="F4" s="8"/>
      <c r="G4" s="8"/>
    </row>
    <row r="5" spans="1:7" s="30" customFormat="1" ht="31.5">
      <c r="A5" s="177" t="s">
        <v>4</v>
      </c>
      <c r="B5" s="177" t="s">
        <v>6</v>
      </c>
      <c r="C5" s="177" t="s">
        <v>7</v>
      </c>
      <c r="D5" s="32" t="s">
        <v>38</v>
      </c>
      <c r="E5" s="32"/>
      <c r="F5" s="32"/>
      <c r="G5" s="177" t="s">
        <v>22</v>
      </c>
    </row>
    <row r="6" spans="1:7" s="7" customFormat="1" ht="15.75">
      <c r="A6" s="177"/>
      <c r="B6" s="177"/>
      <c r="C6" s="177"/>
      <c r="D6" s="34"/>
      <c r="E6" s="32" t="s">
        <v>17</v>
      </c>
      <c r="F6" s="32"/>
      <c r="G6" s="177"/>
    </row>
    <row r="7" spans="1:7" s="30" customFormat="1" ht="69">
      <c r="A7" s="177"/>
      <c r="B7" s="177"/>
      <c r="C7" s="177"/>
      <c r="D7" s="58" t="s">
        <v>23</v>
      </c>
      <c r="E7" s="53" t="s">
        <v>18</v>
      </c>
      <c r="F7" s="53" t="s">
        <v>19</v>
      </c>
      <c r="G7" s="177"/>
    </row>
    <row r="8" spans="1:7" s="16" customFormat="1" ht="15.75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</row>
    <row r="9" spans="1:7" s="7" customFormat="1" ht="54.75" customHeight="1">
      <c r="A9" s="159" t="s">
        <v>139</v>
      </c>
      <c r="B9" s="160"/>
      <c r="C9" s="160"/>
      <c r="D9" s="160"/>
      <c r="E9" s="160"/>
      <c r="F9" s="160"/>
      <c r="G9" s="161"/>
    </row>
    <row r="10" spans="1:7" s="7" customFormat="1" ht="69.75" customHeight="1">
      <c r="A10" s="36" t="s">
        <v>5</v>
      </c>
      <c r="B10" s="107" t="s">
        <v>152</v>
      </c>
      <c r="C10" s="13" t="s">
        <v>155</v>
      </c>
      <c r="D10" s="14" t="s">
        <v>219</v>
      </c>
      <c r="E10" s="14" t="s">
        <v>219</v>
      </c>
      <c r="F10" s="14" t="s">
        <v>219</v>
      </c>
      <c r="G10" s="19"/>
    </row>
    <row r="11" spans="1:7" s="7" customFormat="1" ht="75.75" customHeight="1">
      <c r="A11" s="54" t="s">
        <v>64</v>
      </c>
      <c r="B11" s="108" t="s">
        <v>153</v>
      </c>
      <c r="C11" s="13" t="s">
        <v>155</v>
      </c>
      <c r="D11" s="14" t="s">
        <v>220</v>
      </c>
      <c r="E11" s="14" t="s">
        <v>220</v>
      </c>
      <c r="F11" s="14" t="s">
        <v>220</v>
      </c>
      <c r="G11" s="19"/>
    </row>
    <row r="12" spans="1:7" s="7" customFormat="1" ht="40.5" customHeight="1">
      <c r="A12" s="54" t="s">
        <v>151</v>
      </c>
      <c r="B12" s="109" t="s">
        <v>154</v>
      </c>
      <c r="C12" s="13" t="s">
        <v>156</v>
      </c>
      <c r="D12" s="14" t="s">
        <v>221</v>
      </c>
      <c r="E12" s="14" t="s">
        <v>222</v>
      </c>
      <c r="F12" s="14" t="s">
        <v>222</v>
      </c>
      <c r="G12" s="19"/>
    </row>
    <row r="13" spans="1:7" s="7" customFormat="1" ht="23.25" customHeight="1">
      <c r="A13" s="162" t="s">
        <v>140</v>
      </c>
      <c r="B13" s="163"/>
      <c r="C13" s="163"/>
      <c r="D13" s="163"/>
      <c r="E13" s="163"/>
      <c r="F13" s="163"/>
      <c r="G13" s="164"/>
    </row>
    <row r="14" spans="1:7" s="7" customFormat="1" ht="15.75" hidden="1">
      <c r="A14" s="57" t="s">
        <v>8</v>
      </c>
      <c r="B14" s="42" t="s">
        <v>28</v>
      </c>
      <c r="C14" s="15"/>
      <c r="D14" s="15"/>
      <c r="E14" s="15"/>
      <c r="F14" s="15"/>
      <c r="G14" s="15"/>
    </row>
    <row r="15" spans="1:7" s="7" customFormat="1" ht="15.75" hidden="1">
      <c r="A15" s="57" t="s">
        <v>8</v>
      </c>
      <c r="B15" s="42" t="s">
        <v>29</v>
      </c>
      <c r="C15" s="15"/>
      <c r="D15" s="15"/>
      <c r="E15" s="15"/>
      <c r="F15" s="15"/>
      <c r="G15" s="15"/>
    </row>
    <row r="16" spans="1:7" s="7" customFormat="1" ht="15.75" hidden="1">
      <c r="A16" s="57" t="s">
        <v>8</v>
      </c>
      <c r="B16" s="42" t="s">
        <v>8</v>
      </c>
      <c r="C16" s="15"/>
      <c r="D16" s="15"/>
      <c r="E16" s="15"/>
      <c r="F16" s="15"/>
      <c r="G16" s="15"/>
    </row>
    <row r="17" spans="1:7" ht="40.5" customHeight="1">
      <c r="A17" s="165" t="s">
        <v>142</v>
      </c>
      <c r="B17" s="166"/>
      <c r="C17" s="166"/>
      <c r="D17" s="166"/>
      <c r="E17" s="166"/>
      <c r="F17" s="166"/>
      <c r="G17" s="167"/>
    </row>
    <row r="18" spans="1:7" ht="143.25" customHeight="1">
      <c r="A18" s="42" t="s">
        <v>180</v>
      </c>
      <c r="B18" s="108" t="s">
        <v>157</v>
      </c>
      <c r="C18" s="15" t="s">
        <v>166</v>
      </c>
      <c r="D18" s="136" t="s">
        <v>218</v>
      </c>
      <c r="E18" s="136" t="s">
        <v>218</v>
      </c>
      <c r="F18" s="136" t="s">
        <v>218</v>
      </c>
      <c r="G18" s="15"/>
    </row>
    <row r="19" spans="1:7" ht="40.5" customHeight="1">
      <c r="A19" s="165" t="s">
        <v>143</v>
      </c>
      <c r="B19" s="166"/>
      <c r="C19" s="166"/>
      <c r="D19" s="166"/>
      <c r="E19" s="166"/>
      <c r="F19" s="166"/>
      <c r="G19" s="167"/>
    </row>
    <row r="20" spans="1:7" ht="55.5" customHeight="1">
      <c r="A20" s="42" t="s">
        <v>181</v>
      </c>
      <c r="B20" s="107" t="s">
        <v>158</v>
      </c>
      <c r="C20" s="15" t="s">
        <v>167</v>
      </c>
      <c r="D20" s="15" t="s">
        <v>223</v>
      </c>
      <c r="E20" s="15" t="s">
        <v>223</v>
      </c>
      <c r="F20" s="15" t="s">
        <v>223</v>
      </c>
      <c r="G20" s="15"/>
    </row>
    <row r="21" spans="1:7" ht="40.5" customHeight="1">
      <c r="A21" s="165" t="s">
        <v>144</v>
      </c>
      <c r="B21" s="166"/>
      <c r="C21" s="166"/>
      <c r="D21" s="166"/>
      <c r="E21" s="166"/>
      <c r="F21" s="166"/>
      <c r="G21" s="167"/>
    </row>
    <row r="22" spans="1:7" ht="63">
      <c r="A22" s="113" t="s">
        <v>182</v>
      </c>
      <c r="B22" s="108" t="s">
        <v>159</v>
      </c>
      <c r="C22" s="15" t="s">
        <v>166</v>
      </c>
      <c r="D22" s="15" t="s">
        <v>224</v>
      </c>
      <c r="E22" s="15" t="s">
        <v>224</v>
      </c>
      <c r="F22" s="15" t="s">
        <v>224</v>
      </c>
      <c r="G22" s="15"/>
    </row>
    <row r="23" spans="1:7" ht="94.5">
      <c r="A23" s="113" t="s">
        <v>183</v>
      </c>
      <c r="B23" s="108" t="s">
        <v>160</v>
      </c>
      <c r="C23" s="112" t="s">
        <v>166</v>
      </c>
      <c r="D23" s="137" t="s">
        <v>225</v>
      </c>
      <c r="E23" s="137" t="s">
        <v>225</v>
      </c>
      <c r="F23" s="137" t="s">
        <v>225</v>
      </c>
      <c r="G23" s="35"/>
    </row>
    <row r="24" spans="1:7" ht="110.25">
      <c r="A24" s="113" t="s">
        <v>184</v>
      </c>
      <c r="B24" s="107" t="s">
        <v>161</v>
      </c>
      <c r="C24" s="112" t="s">
        <v>166</v>
      </c>
      <c r="D24" s="137" t="s">
        <v>226</v>
      </c>
      <c r="E24" s="137" t="s">
        <v>226</v>
      </c>
      <c r="F24" s="137" t="s">
        <v>226</v>
      </c>
      <c r="G24" s="35"/>
    </row>
    <row r="25" spans="1:7" ht="40.5" customHeight="1">
      <c r="A25" s="171" t="s">
        <v>145</v>
      </c>
      <c r="B25" s="172"/>
      <c r="C25" s="172"/>
      <c r="D25" s="172"/>
      <c r="E25" s="172"/>
      <c r="F25" s="172"/>
      <c r="G25" s="173"/>
    </row>
    <row r="26" spans="1:7" ht="47.25">
      <c r="A26" s="42" t="s">
        <v>185</v>
      </c>
      <c r="B26" s="107" t="s">
        <v>162</v>
      </c>
      <c r="C26" s="15" t="s">
        <v>155</v>
      </c>
      <c r="D26" s="136" t="s">
        <v>227</v>
      </c>
      <c r="E26" s="136" t="s">
        <v>227</v>
      </c>
      <c r="F26" s="136" t="s">
        <v>227</v>
      </c>
      <c r="G26" s="15"/>
    </row>
    <row r="27" spans="1:7" ht="34.5" customHeight="1">
      <c r="A27" s="165" t="s">
        <v>146</v>
      </c>
      <c r="B27" s="166"/>
      <c r="C27" s="166"/>
      <c r="D27" s="166"/>
      <c r="E27" s="166"/>
      <c r="F27" s="166"/>
      <c r="G27" s="167"/>
    </row>
    <row r="28" spans="1:7" ht="63">
      <c r="A28" s="42" t="s">
        <v>186</v>
      </c>
      <c r="B28" s="107" t="s">
        <v>163</v>
      </c>
      <c r="C28" s="15" t="s">
        <v>155</v>
      </c>
      <c r="D28" s="136" t="s">
        <v>228</v>
      </c>
      <c r="E28" s="136" t="s">
        <v>228</v>
      </c>
      <c r="F28" s="136" t="s">
        <v>228</v>
      </c>
      <c r="G28" s="15"/>
    </row>
    <row r="29" spans="1:7" ht="34.5" customHeight="1">
      <c r="A29" s="165" t="s">
        <v>147</v>
      </c>
      <c r="B29" s="166"/>
      <c r="C29" s="166"/>
      <c r="D29" s="166"/>
      <c r="E29" s="166"/>
      <c r="F29" s="166"/>
      <c r="G29" s="167"/>
    </row>
    <row r="30" spans="1:7" ht="47.25">
      <c r="A30" s="42" t="s">
        <v>187</v>
      </c>
      <c r="B30" s="107" t="s">
        <v>164</v>
      </c>
      <c r="C30" s="110" t="s">
        <v>155</v>
      </c>
      <c r="D30" s="15" t="s">
        <v>229</v>
      </c>
      <c r="E30" s="15" t="s">
        <v>229</v>
      </c>
      <c r="F30" s="15" t="s">
        <v>229</v>
      </c>
      <c r="G30" s="15"/>
    </row>
    <row r="31" spans="1:7" ht="39.75" customHeight="1">
      <c r="A31" s="165" t="s">
        <v>148</v>
      </c>
      <c r="B31" s="166"/>
      <c r="C31" s="166"/>
      <c r="D31" s="166"/>
      <c r="E31" s="166"/>
      <c r="F31" s="166"/>
      <c r="G31" s="167"/>
    </row>
    <row r="32" spans="1:7" ht="63">
      <c r="A32" s="42" t="s">
        <v>188</v>
      </c>
      <c r="B32" s="107" t="s">
        <v>165</v>
      </c>
      <c r="C32" s="15" t="s">
        <v>167</v>
      </c>
      <c r="D32" s="15" t="s">
        <v>223</v>
      </c>
      <c r="E32" s="15" t="s">
        <v>223</v>
      </c>
      <c r="F32" s="15" t="s">
        <v>223</v>
      </c>
      <c r="G32" s="15"/>
    </row>
    <row r="33" spans="1:7" ht="42" customHeight="1">
      <c r="A33" s="168" t="s">
        <v>141</v>
      </c>
      <c r="B33" s="169"/>
      <c r="C33" s="169"/>
      <c r="D33" s="169"/>
      <c r="E33" s="169"/>
      <c r="F33" s="169"/>
      <c r="G33" s="170"/>
    </row>
    <row r="34" spans="1:7" s="7" customFormat="1" ht="15.75" hidden="1">
      <c r="A34" s="57"/>
      <c r="B34" s="42" t="s">
        <v>35</v>
      </c>
      <c r="C34" s="15"/>
      <c r="D34" s="15"/>
      <c r="E34" s="15"/>
      <c r="F34" s="15"/>
      <c r="G34" s="15"/>
    </row>
    <row r="35" spans="1:7" s="7" customFormat="1" ht="15.75" hidden="1">
      <c r="A35" s="57"/>
      <c r="B35" s="42" t="s">
        <v>36</v>
      </c>
      <c r="C35" s="15"/>
      <c r="D35" s="15"/>
      <c r="E35" s="15"/>
      <c r="F35" s="15"/>
      <c r="G35" s="15"/>
    </row>
    <row r="36" spans="1:7" ht="15.75" hidden="1">
      <c r="A36" s="57" t="s">
        <v>8</v>
      </c>
      <c r="B36" s="54" t="s">
        <v>8</v>
      </c>
      <c r="C36" s="35"/>
      <c r="D36" s="35"/>
      <c r="E36" s="35"/>
      <c r="F36" s="35"/>
      <c r="G36" s="35"/>
    </row>
    <row r="37" spans="1:7" ht="38.25" customHeight="1">
      <c r="A37" s="171" t="s">
        <v>174</v>
      </c>
      <c r="B37" s="172"/>
      <c r="C37" s="172"/>
      <c r="D37" s="172"/>
      <c r="E37" s="172"/>
      <c r="F37" s="172"/>
      <c r="G37" s="173"/>
    </row>
    <row r="38" spans="1:7" ht="94.5">
      <c r="A38" s="114" t="s">
        <v>189</v>
      </c>
      <c r="B38" s="107" t="s">
        <v>168</v>
      </c>
      <c r="C38" s="19" t="s">
        <v>166</v>
      </c>
      <c r="D38" s="19" t="s">
        <v>218</v>
      </c>
      <c r="E38" s="19" t="s">
        <v>218</v>
      </c>
      <c r="F38" s="19" t="s">
        <v>218</v>
      </c>
      <c r="G38" s="19"/>
    </row>
    <row r="39" spans="1:7" ht="45.75" customHeight="1">
      <c r="A39" s="171" t="s">
        <v>175</v>
      </c>
      <c r="B39" s="172"/>
      <c r="C39" s="172"/>
      <c r="D39" s="172"/>
      <c r="E39" s="172"/>
      <c r="F39" s="172"/>
      <c r="G39" s="173"/>
    </row>
    <row r="40" spans="1:7" ht="126">
      <c r="A40" s="115" t="s">
        <v>190</v>
      </c>
      <c r="B40" s="107" t="s">
        <v>169</v>
      </c>
      <c r="C40" s="19" t="s">
        <v>155</v>
      </c>
      <c r="D40" s="19" t="s">
        <v>229</v>
      </c>
      <c r="E40" s="19" t="s">
        <v>229</v>
      </c>
      <c r="F40" s="19" t="s">
        <v>229</v>
      </c>
      <c r="G40" s="19"/>
    </row>
    <row r="41" spans="1:7" ht="41.25" customHeight="1">
      <c r="A41" s="171" t="s">
        <v>176</v>
      </c>
      <c r="B41" s="172"/>
      <c r="C41" s="172"/>
      <c r="D41" s="172"/>
      <c r="E41" s="172"/>
      <c r="F41" s="172"/>
      <c r="G41" s="173"/>
    </row>
    <row r="42" spans="1:7" ht="141.75">
      <c r="A42" s="42" t="s">
        <v>191</v>
      </c>
      <c r="B42" s="107" t="s">
        <v>170</v>
      </c>
      <c r="C42" s="19" t="s">
        <v>155</v>
      </c>
      <c r="D42" s="19" t="s">
        <v>229</v>
      </c>
      <c r="E42" s="19" t="s">
        <v>229</v>
      </c>
      <c r="F42" s="19" t="s">
        <v>229</v>
      </c>
      <c r="G42" s="19"/>
    </row>
    <row r="43" spans="1:7" ht="30.75" customHeight="1">
      <c r="A43" s="165" t="s">
        <v>177</v>
      </c>
      <c r="B43" s="166"/>
      <c r="C43" s="166"/>
      <c r="D43" s="166"/>
      <c r="E43" s="166"/>
      <c r="F43" s="166"/>
      <c r="G43" s="167"/>
    </row>
    <row r="44" spans="1:7" ht="63">
      <c r="A44" s="42" t="s">
        <v>192</v>
      </c>
      <c r="B44" s="111" t="s">
        <v>171</v>
      </c>
      <c r="C44" s="19" t="s">
        <v>156</v>
      </c>
      <c r="D44" s="19" t="s">
        <v>221</v>
      </c>
      <c r="E44" s="19" t="s">
        <v>222</v>
      </c>
      <c r="F44" s="19" t="s">
        <v>222</v>
      </c>
      <c r="G44" s="19"/>
    </row>
    <row r="45" spans="1:7" ht="36" customHeight="1">
      <c r="A45" s="165" t="s">
        <v>178</v>
      </c>
      <c r="B45" s="166"/>
      <c r="C45" s="166"/>
      <c r="D45" s="166"/>
      <c r="E45" s="166"/>
      <c r="F45" s="166"/>
      <c r="G45" s="167"/>
    </row>
    <row r="46" spans="1:7" ht="173.25">
      <c r="A46" s="42" t="s">
        <v>193</v>
      </c>
      <c r="B46" s="107" t="s">
        <v>172</v>
      </c>
      <c r="C46" s="19" t="s">
        <v>155</v>
      </c>
      <c r="D46" s="19" t="s">
        <v>229</v>
      </c>
      <c r="E46" s="19" t="s">
        <v>229</v>
      </c>
      <c r="F46" s="19" t="s">
        <v>229</v>
      </c>
      <c r="G46" s="19"/>
    </row>
    <row r="47" spans="1:7" ht="36" customHeight="1">
      <c r="A47" s="165" t="s">
        <v>179</v>
      </c>
      <c r="B47" s="166"/>
      <c r="C47" s="166"/>
      <c r="D47" s="166"/>
      <c r="E47" s="166"/>
      <c r="F47" s="166"/>
      <c r="G47" s="167"/>
    </row>
    <row r="48" spans="1:7" ht="31.5">
      <c r="A48" s="42" t="s">
        <v>194</v>
      </c>
      <c r="B48" s="111" t="s">
        <v>173</v>
      </c>
      <c r="C48" s="19" t="s">
        <v>155</v>
      </c>
      <c r="D48" s="136" t="s">
        <v>230</v>
      </c>
      <c r="E48" s="136" t="s">
        <v>230</v>
      </c>
      <c r="F48" s="136" t="s">
        <v>230</v>
      </c>
      <c r="G48" s="19"/>
    </row>
    <row r="49" spans="1:7" ht="25.5" customHeight="1">
      <c r="A49" s="174" t="s">
        <v>149</v>
      </c>
      <c r="B49" s="175"/>
      <c r="C49" s="175"/>
      <c r="D49" s="175"/>
      <c r="E49" s="175"/>
      <c r="F49" s="175"/>
      <c r="G49" s="176"/>
    </row>
    <row r="50" spans="1:7" s="7" customFormat="1" ht="15.75" hidden="1">
      <c r="A50" s="57"/>
      <c r="B50" s="42" t="s">
        <v>35</v>
      </c>
      <c r="C50" s="15"/>
      <c r="D50" s="15"/>
      <c r="E50" s="15"/>
      <c r="F50" s="15"/>
      <c r="G50" s="15"/>
    </row>
    <row r="51" spans="1:7" s="7" customFormat="1" ht="15.75" hidden="1">
      <c r="A51" s="57"/>
      <c r="B51" s="42" t="s">
        <v>36</v>
      </c>
      <c r="C51" s="15"/>
      <c r="D51" s="15"/>
      <c r="E51" s="15"/>
      <c r="F51" s="15"/>
      <c r="G51" s="15"/>
    </row>
    <row r="52" spans="1:7" ht="15.75" hidden="1">
      <c r="A52" s="57" t="s">
        <v>8</v>
      </c>
      <c r="B52" s="54" t="s">
        <v>8</v>
      </c>
      <c r="C52" s="35"/>
      <c r="D52" s="35"/>
      <c r="E52" s="35"/>
      <c r="F52" s="35"/>
      <c r="G52" s="35"/>
    </row>
    <row r="53" spans="1:7" ht="38.25" customHeight="1">
      <c r="A53" s="171" t="s">
        <v>150</v>
      </c>
      <c r="B53" s="172"/>
      <c r="C53" s="172"/>
      <c r="D53" s="172"/>
      <c r="E53" s="172"/>
      <c r="F53" s="172"/>
      <c r="G53" s="173"/>
    </row>
    <row r="54" spans="1:7" ht="31.5">
      <c r="A54" s="42" t="s">
        <v>195</v>
      </c>
      <c r="B54" s="111" t="s">
        <v>173</v>
      </c>
      <c r="C54" s="19" t="s">
        <v>155</v>
      </c>
      <c r="D54" s="136" t="s">
        <v>230</v>
      </c>
      <c r="E54" s="136" t="s">
        <v>230</v>
      </c>
      <c r="F54" s="136" t="s">
        <v>230</v>
      </c>
      <c r="G54" s="19"/>
    </row>
    <row r="55" spans="1:7" ht="15.75">
      <c r="A55" s="50"/>
      <c r="B55" s="51"/>
      <c r="C55" s="51"/>
      <c r="D55" s="51"/>
      <c r="E55" s="51"/>
      <c r="F55" s="51"/>
      <c r="G55" s="51"/>
    </row>
    <row r="56" spans="1:7" ht="15">
      <c r="A56" s="5"/>
      <c r="B56" s="5"/>
      <c r="C56" s="4"/>
      <c r="D56" s="4"/>
      <c r="E56" s="4"/>
      <c r="F56" s="4"/>
      <c r="G56" s="4"/>
    </row>
    <row r="57" spans="1:7" ht="18.75">
      <c r="A57" s="158" t="s">
        <v>20</v>
      </c>
      <c r="B57" s="158"/>
      <c r="C57" s="158"/>
      <c r="D57" s="158"/>
      <c r="E57" s="158"/>
      <c r="F57" s="158"/>
      <c r="G57" s="158"/>
    </row>
    <row r="58" spans="1:7" ht="15">
      <c r="A58" s="4"/>
      <c r="B58" s="4"/>
      <c r="C58" s="4"/>
      <c r="D58" s="4"/>
      <c r="E58" s="4"/>
      <c r="F58" s="4"/>
      <c r="G58" s="4"/>
    </row>
  </sheetData>
  <mergeCells count="23">
    <mergeCell ref="A5:A7"/>
    <mergeCell ref="B5:B7"/>
    <mergeCell ref="C5:C7"/>
    <mergeCell ref="G5:G7"/>
    <mergeCell ref="A37:G37"/>
    <mergeCell ref="A19:G19"/>
    <mergeCell ref="A21:G21"/>
    <mergeCell ref="A25:G25"/>
    <mergeCell ref="A27:G27"/>
    <mergeCell ref="A29:G29"/>
    <mergeCell ref="A31:G31"/>
    <mergeCell ref="A57:G57"/>
    <mergeCell ref="A9:G9"/>
    <mergeCell ref="A13:G13"/>
    <mergeCell ref="A17:G17"/>
    <mergeCell ref="A33:G33"/>
    <mergeCell ref="A39:G39"/>
    <mergeCell ref="A41:G41"/>
    <mergeCell ref="A43:G43"/>
    <mergeCell ref="A45:G45"/>
    <mergeCell ref="A47:G47"/>
    <mergeCell ref="A49:G49"/>
    <mergeCell ref="A53:G53"/>
  </mergeCells>
  <phoneticPr fontId="16" type="noConversion"/>
  <pageMargins left="0.39370078740157483" right="0.39370078740157483" top="0.74803149606299213" bottom="0.39370078740157483" header="0.31496062992125984" footer="0.31496062992125984"/>
  <pageSetup paperSize="9" scale="67" orientation="landscape" r:id="rId1"/>
  <rowBreaks count="1" manualBreakCount="1">
    <brk id="4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N31"/>
  <sheetViews>
    <sheetView view="pageBreakPreview" zoomScale="70" zoomScaleNormal="75" zoomScaleSheetLayoutView="70" workbookViewId="0">
      <selection activeCell="K27" sqref="K27"/>
    </sheetView>
  </sheetViews>
  <sheetFormatPr defaultRowHeight="12.75"/>
  <cols>
    <col min="1" max="1" width="6.7109375" customWidth="1"/>
    <col min="2" max="2" width="25.28515625" customWidth="1"/>
    <col min="3" max="3" width="38.7109375" customWidth="1"/>
    <col min="4" max="4" width="30" customWidth="1"/>
    <col min="5" max="5" width="17" customWidth="1"/>
    <col min="6" max="6" width="15.42578125" customWidth="1"/>
    <col min="7" max="7" width="16" customWidth="1"/>
    <col min="8" max="8" width="17" customWidth="1"/>
    <col min="9" max="9" width="19.42578125" customWidth="1"/>
    <col min="10" max="10" width="15.28515625" customWidth="1"/>
    <col min="11" max="11" width="14.28515625" customWidth="1"/>
    <col min="12" max="13" width="19.7109375" customWidth="1"/>
    <col min="14" max="14" width="21" customWidth="1"/>
  </cols>
  <sheetData>
    <row r="1" spans="1:14" ht="18.75">
      <c r="C1" s="83"/>
      <c r="D1" s="2"/>
      <c r="E1" s="2"/>
      <c r="F1" s="2"/>
      <c r="G1" s="2"/>
      <c r="H1" s="2"/>
      <c r="I1" s="2"/>
      <c r="J1" s="2"/>
      <c r="K1" s="2"/>
      <c r="L1" s="2"/>
      <c r="M1" s="2"/>
      <c r="N1" s="24" t="s">
        <v>76</v>
      </c>
    </row>
    <row r="2" spans="1:14" ht="15.75">
      <c r="A2" s="10"/>
      <c r="B2" s="10"/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7" customFormat="1" ht="78" customHeight="1">
      <c r="A3" s="180" t="s">
        <v>242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18.75" customHeight="1">
      <c r="A4" s="9"/>
      <c r="B4" s="9"/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30" customFormat="1" ht="31.5" customHeight="1">
      <c r="A5" s="181" t="s">
        <v>4</v>
      </c>
      <c r="B5" s="84"/>
      <c r="C5" s="181" t="s">
        <v>77</v>
      </c>
      <c r="D5" s="183" t="s">
        <v>82</v>
      </c>
      <c r="E5" s="1" t="s">
        <v>66</v>
      </c>
      <c r="F5" s="1"/>
      <c r="G5" s="185" t="s">
        <v>67</v>
      </c>
      <c r="H5" s="186"/>
      <c r="I5" s="1" t="s">
        <v>78</v>
      </c>
      <c r="J5" s="1"/>
      <c r="K5" s="1"/>
      <c r="L5" s="1" t="s">
        <v>68</v>
      </c>
      <c r="M5" s="1"/>
      <c r="N5" s="187" t="s">
        <v>69</v>
      </c>
    </row>
    <row r="6" spans="1:14" s="7" customFormat="1" ht="201.75" customHeight="1">
      <c r="A6" s="182"/>
      <c r="B6" s="85"/>
      <c r="C6" s="182"/>
      <c r="D6" s="184"/>
      <c r="E6" s="58" t="s">
        <v>70</v>
      </c>
      <c r="F6" s="58" t="s">
        <v>71</v>
      </c>
      <c r="G6" s="58" t="s">
        <v>70</v>
      </c>
      <c r="H6" s="58" t="s">
        <v>71</v>
      </c>
      <c r="I6" s="56" t="s">
        <v>83</v>
      </c>
      <c r="J6" s="59" t="s">
        <v>72</v>
      </c>
      <c r="K6" s="59" t="s">
        <v>24</v>
      </c>
      <c r="L6" s="59" t="s">
        <v>73</v>
      </c>
      <c r="M6" s="59" t="s">
        <v>74</v>
      </c>
      <c r="N6" s="187"/>
    </row>
    <row r="7" spans="1:14" s="16" customFormat="1" ht="15.75" customHeight="1">
      <c r="A7" s="53">
        <v>1</v>
      </c>
      <c r="B7" s="53">
        <v>2</v>
      </c>
      <c r="C7" s="59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</row>
    <row r="8" spans="1:14" s="16" customFormat="1" ht="98.25" customHeight="1">
      <c r="A8" s="121"/>
      <c r="B8" s="123" t="s">
        <v>39</v>
      </c>
      <c r="C8" s="123" t="s">
        <v>84</v>
      </c>
      <c r="D8" s="123" t="s">
        <v>118</v>
      </c>
      <c r="E8" s="124">
        <v>45292</v>
      </c>
      <c r="F8" s="124">
        <v>45657</v>
      </c>
      <c r="G8" s="124">
        <v>45292</v>
      </c>
      <c r="H8" s="124">
        <v>45657</v>
      </c>
      <c r="I8" s="125">
        <f>I10+I18+I25</f>
        <v>201352.59999999998</v>
      </c>
      <c r="J8" s="125">
        <f t="shared" ref="J8:K8" si="0">J10+J18+J25</f>
        <v>201347.46999999997</v>
      </c>
      <c r="K8" s="125">
        <f t="shared" si="0"/>
        <v>201347.46999999997</v>
      </c>
      <c r="L8" s="126"/>
      <c r="M8" s="126"/>
      <c r="N8" s="126"/>
    </row>
    <row r="9" spans="1:14" s="16" customFormat="1" ht="15.75" customHeight="1">
      <c r="A9" s="64"/>
      <c r="B9" s="65" t="s">
        <v>0</v>
      </c>
      <c r="C9" s="65"/>
      <c r="D9" s="65"/>
      <c r="E9" s="53"/>
      <c r="F9" s="53"/>
      <c r="G9" s="53"/>
      <c r="H9" s="53"/>
      <c r="I9" s="120"/>
      <c r="J9" s="120"/>
      <c r="K9" s="120"/>
      <c r="L9" s="53"/>
      <c r="M9" s="53"/>
      <c r="N9" s="53"/>
    </row>
    <row r="10" spans="1:14" s="16" customFormat="1" ht="69.75" customHeight="1">
      <c r="A10" s="121"/>
      <c r="B10" s="122" t="s">
        <v>30</v>
      </c>
      <c r="C10" s="122" t="s">
        <v>85</v>
      </c>
      <c r="D10" s="123" t="s">
        <v>118</v>
      </c>
      <c r="E10" s="124">
        <v>45292</v>
      </c>
      <c r="F10" s="124">
        <v>45657</v>
      </c>
      <c r="G10" s="124">
        <v>45292</v>
      </c>
      <c r="H10" s="124">
        <v>45657</v>
      </c>
      <c r="I10" s="125">
        <f>I11+I12+I13+I14+I15+I16+I17</f>
        <v>0</v>
      </c>
      <c r="J10" s="125">
        <f t="shared" ref="J10:K10" si="1">J11+J12+J13+J14+J15+J16+J17</f>
        <v>0</v>
      </c>
      <c r="K10" s="125">
        <f t="shared" si="1"/>
        <v>0</v>
      </c>
      <c r="L10" s="126"/>
      <c r="M10" s="126"/>
      <c r="N10" s="126"/>
    </row>
    <row r="11" spans="1:14" s="16" customFormat="1" ht="113.25" customHeight="1">
      <c r="A11" s="64"/>
      <c r="B11" s="55" t="s">
        <v>45</v>
      </c>
      <c r="C11" s="55" t="s">
        <v>87</v>
      </c>
      <c r="D11" s="65" t="s">
        <v>118</v>
      </c>
      <c r="E11" s="119">
        <v>45292</v>
      </c>
      <c r="F11" s="119">
        <v>45657</v>
      </c>
      <c r="G11" s="119">
        <v>45292</v>
      </c>
      <c r="H11" s="119">
        <v>45657</v>
      </c>
      <c r="I11" s="120">
        <v>0</v>
      </c>
      <c r="J11" s="120">
        <v>0</v>
      </c>
      <c r="K11" s="120">
        <v>0</v>
      </c>
      <c r="L11" s="136" t="s">
        <v>218</v>
      </c>
      <c r="M11" s="136" t="s">
        <v>218</v>
      </c>
      <c r="N11" s="138" t="s">
        <v>231</v>
      </c>
    </row>
    <row r="12" spans="1:14" s="16" customFormat="1" ht="87.75" customHeight="1">
      <c r="A12" s="64"/>
      <c r="B12" s="55" t="s">
        <v>79</v>
      </c>
      <c r="C12" s="55" t="s">
        <v>88</v>
      </c>
      <c r="D12" s="65" t="s">
        <v>118</v>
      </c>
      <c r="E12" s="119">
        <v>45292</v>
      </c>
      <c r="F12" s="119">
        <v>45657</v>
      </c>
      <c r="G12" s="119">
        <v>45292</v>
      </c>
      <c r="H12" s="119">
        <v>45657</v>
      </c>
      <c r="I12" s="120">
        <v>0</v>
      </c>
      <c r="J12" s="120">
        <v>0</v>
      </c>
      <c r="K12" s="120">
        <v>0</v>
      </c>
      <c r="L12" s="57" t="s">
        <v>223</v>
      </c>
      <c r="M12" s="57" t="s">
        <v>223</v>
      </c>
      <c r="N12" s="138" t="s">
        <v>231</v>
      </c>
    </row>
    <row r="13" spans="1:14" s="16" customFormat="1" ht="91.5" customHeight="1">
      <c r="A13" s="64"/>
      <c r="B13" s="55" t="s">
        <v>121</v>
      </c>
      <c r="C13" s="65" t="s">
        <v>99</v>
      </c>
      <c r="D13" s="65" t="s">
        <v>118</v>
      </c>
      <c r="E13" s="119">
        <v>45292</v>
      </c>
      <c r="F13" s="119">
        <v>45657</v>
      </c>
      <c r="G13" s="119">
        <v>45292</v>
      </c>
      <c r="H13" s="119">
        <v>45657</v>
      </c>
      <c r="I13" s="120">
        <v>0</v>
      </c>
      <c r="J13" s="120">
        <v>0</v>
      </c>
      <c r="K13" s="120">
        <v>0</v>
      </c>
      <c r="L13" s="57" t="s">
        <v>224</v>
      </c>
      <c r="M13" s="57" t="s">
        <v>224</v>
      </c>
      <c r="N13" s="138" t="s">
        <v>231</v>
      </c>
    </row>
    <row r="14" spans="1:14" s="16" customFormat="1" ht="93" customHeight="1">
      <c r="A14" s="64"/>
      <c r="B14" s="55" t="s">
        <v>122</v>
      </c>
      <c r="C14" s="65" t="s">
        <v>100</v>
      </c>
      <c r="D14" s="65" t="s">
        <v>118</v>
      </c>
      <c r="E14" s="119">
        <v>45292</v>
      </c>
      <c r="F14" s="119">
        <v>45657</v>
      </c>
      <c r="G14" s="119">
        <v>45292</v>
      </c>
      <c r="H14" s="119">
        <v>45657</v>
      </c>
      <c r="I14" s="120">
        <v>0</v>
      </c>
      <c r="J14" s="120">
        <v>0</v>
      </c>
      <c r="K14" s="120">
        <v>0</v>
      </c>
      <c r="L14" s="136" t="s">
        <v>227</v>
      </c>
      <c r="M14" s="136" t="s">
        <v>227</v>
      </c>
      <c r="N14" s="138" t="s">
        <v>231</v>
      </c>
    </row>
    <row r="15" spans="1:14" s="16" customFormat="1" ht="67.5" customHeight="1">
      <c r="A15" s="64"/>
      <c r="B15" s="55" t="s">
        <v>123</v>
      </c>
      <c r="C15" s="65" t="s">
        <v>101</v>
      </c>
      <c r="D15" s="65" t="s">
        <v>118</v>
      </c>
      <c r="E15" s="119">
        <v>45292</v>
      </c>
      <c r="F15" s="119">
        <v>45657</v>
      </c>
      <c r="G15" s="119">
        <v>45292</v>
      </c>
      <c r="H15" s="119">
        <v>45657</v>
      </c>
      <c r="I15" s="120">
        <v>0</v>
      </c>
      <c r="J15" s="120">
        <v>0</v>
      </c>
      <c r="K15" s="120">
        <v>0</v>
      </c>
      <c r="L15" s="136" t="s">
        <v>228</v>
      </c>
      <c r="M15" s="136" t="s">
        <v>228</v>
      </c>
      <c r="N15" s="138" t="s">
        <v>231</v>
      </c>
    </row>
    <row r="16" spans="1:14" s="16" customFormat="1" ht="53.25" customHeight="1">
      <c r="A16" s="64"/>
      <c r="B16" s="55" t="s">
        <v>124</v>
      </c>
      <c r="C16" s="65" t="s">
        <v>102</v>
      </c>
      <c r="D16" s="65" t="s">
        <v>118</v>
      </c>
      <c r="E16" s="119">
        <v>45292</v>
      </c>
      <c r="F16" s="119">
        <v>45657</v>
      </c>
      <c r="G16" s="119">
        <v>45292</v>
      </c>
      <c r="H16" s="119">
        <v>45657</v>
      </c>
      <c r="I16" s="120">
        <v>0</v>
      </c>
      <c r="J16" s="120">
        <v>0</v>
      </c>
      <c r="K16" s="120">
        <v>0</v>
      </c>
      <c r="L16" s="57" t="s">
        <v>229</v>
      </c>
      <c r="M16" s="57" t="s">
        <v>229</v>
      </c>
      <c r="N16" s="138" t="s">
        <v>231</v>
      </c>
    </row>
    <row r="17" spans="1:14" s="16" customFormat="1" ht="69" customHeight="1">
      <c r="A17" s="64"/>
      <c r="B17" s="55" t="s">
        <v>125</v>
      </c>
      <c r="C17" s="65" t="s">
        <v>103</v>
      </c>
      <c r="D17" s="65" t="s">
        <v>118</v>
      </c>
      <c r="E17" s="119">
        <v>45292</v>
      </c>
      <c r="F17" s="119">
        <v>45657</v>
      </c>
      <c r="G17" s="119">
        <v>45292</v>
      </c>
      <c r="H17" s="119">
        <v>45657</v>
      </c>
      <c r="I17" s="120">
        <v>0</v>
      </c>
      <c r="J17" s="120">
        <v>0</v>
      </c>
      <c r="K17" s="120">
        <v>0</v>
      </c>
      <c r="L17" s="57" t="s">
        <v>223</v>
      </c>
      <c r="M17" s="57" t="s">
        <v>223</v>
      </c>
      <c r="N17" s="138" t="s">
        <v>231</v>
      </c>
    </row>
    <row r="18" spans="1:14" s="16" customFormat="1" ht="76.5" customHeight="1">
      <c r="A18" s="121"/>
      <c r="B18" s="122" t="s">
        <v>34</v>
      </c>
      <c r="C18" s="122" t="s">
        <v>104</v>
      </c>
      <c r="D18" s="123" t="s">
        <v>118</v>
      </c>
      <c r="E18" s="124">
        <v>45292</v>
      </c>
      <c r="F18" s="124">
        <v>45657</v>
      </c>
      <c r="G18" s="124">
        <v>45292</v>
      </c>
      <c r="H18" s="124">
        <v>45657</v>
      </c>
      <c r="I18" s="125">
        <f>I19+I20+I21+I22+I23+I24</f>
        <v>190889.8</v>
      </c>
      <c r="J18" s="125">
        <f t="shared" ref="J18:K18" si="2">J19+J20+J21+J22+J23+J24</f>
        <v>190889.00999999998</v>
      </c>
      <c r="K18" s="125">
        <f t="shared" si="2"/>
        <v>190889.00999999998</v>
      </c>
      <c r="L18" s="126"/>
      <c r="M18" s="126"/>
      <c r="N18" s="126"/>
    </row>
    <row r="19" spans="1:14" s="16" customFormat="1" ht="101.25" customHeight="1">
      <c r="A19" s="64"/>
      <c r="B19" s="55" t="s">
        <v>46</v>
      </c>
      <c r="C19" s="55" t="s">
        <v>105</v>
      </c>
      <c r="D19" s="65" t="s">
        <v>118</v>
      </c>
      <c r="E19" s="119">
        <v>45292</v>
      </c>
      <c r="F19" s="119">
        <v>45657</v>
      </c>
      <c r="G19" s="119">
        <v>45292</v>
      </c>
      <c r="H19" s="119">
        <v>45657</v>
      </c>
      <c r="I19" s="120">
        <v>804.7</v>
      </c>
      <c r="J19" s="120">
        <v>804.65</v>
      </c>
      <c r="K19" s="120">
        <v>804.65</v>
      </c>
      <c r="L19" s="19" t="s">
        <v>218</v>
      </c>
      <c r="M19" s="19" t="s">
        <v>218</v>
      </c>
      <c r="N19" s="138" t="s">
        <v>231</v>
      </c>
    </row>
    <row r="20" spans="1:14" s="16" customFormat="1" ht="69.75" customHeight="1">
      <c r="A20" s="64"/>
      <c r="B20" s="55" t="s">
        <v>127</v>
      </c>
      <c r="C20" s="55" t="s">
        <v>106</v>
      </c>
      <c r="D20" s="65" t="s">
        <v>118</v>
      </c>
      <c r="E20" s="119">
        <v>45292</v>
      </c>
      <c r="F20" s="119">
        <v>45657</v>
      </c>
      <c r="G20" s="119">
        <v>45292</v>
      </c>
      <c r="H20" s="119">
        <v>45657</v>
      </c>
      <c r="I20" s="120">
        <v>16802</v>
      </c>
      <c r="J20" s="120">
        <v>16802</v>
      </c>
      <c r="K20" s="120">
        <v>16802</v>
      </c>
      <c r="L20" s="42" t="s">
        <v>229</v>
      </c>
      <c r="M20" s="53">
        <v>100</v>
      </c>
      <c r="N20" s="138" t="s">
        <v>231</v>
      </c>
    </row>
    <row r="21" spans="1:14" s="16" customFormat="1" ht="68.25" customHeight="1">
      <c r="A21" s="64"/>
      <c r="B21" s="55" t="s">
        <v>128</v>
      </c>
      <c r="C21" s="55" t="s">
        <v>113</v>
      </c>
      <c r="D21" s="65" t="s">
        <v>118</v>
      </c>
      <c r="E21" s="119">
        <v>45292</v>
      </c>
      <c r="F21" s="119">
        <v>45657</v>
      </c>
      <c r="G21" s="119">
        <v>45292</v>
      </c>
      <c r="H21" s="119">
        <v>45657</v>
      </c>
      <c r="I21" s="120">
        <v>57818.09</v>
      </c>
      <c r="J21" s="120">
        <v>57818.09</v>
      </c>
      <c r="K21" s="120">
        <v>57818.09</v>
      </c>
      <c r="L21" s="42" t="s">
        <v>229</v>
      </c>
      <c r="M21" s="53">
        <v>100</v>
      </c>
      <c r="N21" s="138" t="s">
        <v>231</v>
      </c>
    </row>
    <row r="22" spans="1:14" s="16" customFormat="1" ht="98.25" customHeight="1">
      <c r="A22" s="64"/>
      <c r="B22" s="55" t="s">
        <v>129</v>
      </c>
      <c r="C22" s="55" t="s">
        <v>114</v>
      </c>
      <c r="D22" s="65" t="s">
        <v>118</v>
      </c>
      <c r="E22" s="119">
        <v>45292</v>
      </c>
      <c r="F22" s="119">
        <v>45657</v>
      </c>
      <c r="G22" s="119">
        <v>45292</v>
      </c>
      <c r="H22" s="119">
        <v>45657</v>
      </c>
      <c r="I22" s="120">
        <v>0</v>
      </c>
      <c r="J22" s="120">
        <v>0</v>
      </c>
      <c r="K22" s="120">
        <v>0</v>
      </c>
      <c r="L22" s="42" t="s">
        <v>222</v>
      </c>
      <c r="M22" s="42" t="s">
        <v>222</v>
      </c>
      <c r="N22" s="138" t="s">
        <v>231</v>
      </c>
    </row>
    <row r="23" spans="1:14" s="16" customFormat="1" ht="68.25" customHeight="1">
      <c r="A23" s="64"/>
      <c r="B23" s="55" t="s">
        <v>131</v>
      </c>
      <c r="C23" s="55" t="s">
        <v>115</v>
      </c>
      <c r="D23" s="65" t="s">
        <v>118</v>
      </c>
      <c r="E23" s="119">
        <v>45292</v>
      </c>
      <c r="F23" s="119">
        <v>45657</v>
      </c>
      <c r="G23" s="119">
        <v>45292</v>
      </c>
      <c r="H23" s="119">
        <v>45657</v>
      </c>
      <c r="I23" s="120">
        <v>106092</v>
      </c>
      <c r="J23" s="120">
        <v>106092</v>
      </c>
      <c r="K23" s="120">
        <v>106092</v>
      </c>
      <c r="L23" s="42" t="s">
        <v>229</v>
      </c>
      <c r="M23" s="42" t="s">
        <v>229</v>
      </c>
      <c r="N23" s="138" t="s">
        <v>231</v>
      </c>
    </row>
    <row r="24" spans="1:14" s="16" customFormat="1" ht="68.25" customHeight="1">
      <c r="A24" s="64"/>
      <c r="B24" s="55" t="s">
        <v>132</v>
      </c>
      <c r="C24" s="55" t="s">
        <v>117</v>
      </c>
      <c r="D24" s="65" t="s">
        <v>118</v>
      </c>
      <c r="E24" s="119">
        <v>45292</v>
      </c>
      <c r="F24" s="119">
        <v>45657</v>
      </c>
      <c r="G24" s="119">
        <v>45292</v>
      </c>
      <c r="H24" s="119">
        <v>45657</v>
      </c>
      <c r="I24" s="120">
        <v>9373.01</v>
      </c>
      <c r="J24" s="120">
        <v>9372.27</v>
      </c>
      <c r="K24" s="120">
        <v>9372.27</v>
      </c>
      <c r="L24" s="136" t="s">
        <v>230</v>
      </c>
      <c r="M24" s="96">
        <v>99.9</v>
      </c>
      <c r="N24" s="138" t="s">
        <v>231</v>
      </c>
    </row>
    <row r="25" spans="1:14" s="16" customFormat="1" ht="73.5" customHeight="1">
      <c r="A25" s="121"/>
      <c r="B25" s="127" t="s">
        <v>86</v>
      </c>
      <c r="C25" s="127" t="s">
        <v>47</v>
      </c>
      <c r="D25" s="123" t="s">
        <v>118</v>
      </c>
      <c r="E25" s="124">
        <v>45292</v>
      </c>
      <c r="F25" s="124">
        <v>45657</v>
      </c>
      <c r="G25" s="124">
        <v>45292</v>
      </c>
      <c r="H25" s="124">
        <v>45657</v>
      </c>
      <c r="I25" s="125">
        <f>I26</f>
        <v>10462.799999999999</v>
      </c>
      <c r="J25" s="125">
        <f t="shared" ref="J25:K25" si="3">J26</f>
        <v>10458.459999999999</v>
      </c>
      <c r="K25" s="125">
        <f t="shared" si="3"/>
        <v>10458.459999999999</v>
      </c>
      <c r="L25" s="126"/>
      <c r="M25" s="126"/>
      <c r="N25" s="126"/>
    </row>
    <row r="26" spans="1:14" s="16" customFormat="1" ht="66.75" customHeight="1">
      <c r="A26" s="64"/>
      <c r="B26" s="66" t="s">
        <v>138</v>
      </c>
      <c r="C26" s="66" t="s">
        <v>120</v>
      </c>
      <c r="D26" s="65" t="s">
        <v>118</v>
      </c>
      <c r="E26" s="119">
        <v>45292</v>
      </c>
      <c r="F26" s="119">
        <v>45657</v>
      </c>
      <c r="G26" s="119">
        <v>45292</v>
      </c>
      <c r="H26" s="119">
        <v>45657</v>
      </c>
      <c r="I26" s="120">
        <v>10462.799999999999</v>
      </c>
      <c r="J26" s="120">
        <v>10458.459999999999</v>
      </c>
      <c r="K26" s="120">
        <v>10458.459999999999</v>
      </c>
      <c r="L26" s="136" t="s">
        <v>230</v>
      </c>
      <c r="M26" s="53">
        <v>99.9</v>
      </c>
      <c r="N26" s="138" t="s">
        <v>231</v>
      </c>
    </row>
    <row r="27" spans="1:14" ht="15.75">
      <c r="A27" s="86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</row>
    <row r="28" spans="1:14" ht="44.25" customHeight="1">
      <c r="A28" s="86"/>
      <c r="B28" s="188" t="s">
        <v>232</v>
      </c>
      <c r="C28" s="189"/>
      <c r="D28" s="189"/>
      <c r="E28" s="189"/>
      <c r="F28" s="189"/>
      <c r="G28" s="87"/>
      <c r="H28" s="88"/>
      <c r="I28" s="88"/>
      <c r="J28" s="87"/>
      <c r="K28" s="190" t="s">
        <v>233</v>
      </c>
      <c r="L28" s="190"/>
      <c r="M28" s="87"/>
      <c r="N28" s="87"/>
    </row>
    <row r="29" spans="1:14" ht="36" customHeight="1">
      <c r="A29" s="86"/>
      <c r="B29" s="86"/>
      <c r="C29" s="89"/>
      <c r="D29" s="178"/>
      <c r="E29" s="178"/>
      <c r="F29" s="178"/>
      <c r="G29" s="87"/>
      <c r="H29" s="178" t="s">
        <v>2</v>
      </c>
      <c r="I29" s="178"/>
      <c r="J29" s="87"/>
      <c r="K29" s="178" t="s">
        <v>1</v>
      </c>
      <c r="L29" s="178"/>
      <c r="M29" s="87"/>
      <c r="N29" s="87"/>
    </row>
    <row r="30" spans="1:14">
      <c r="A30" s="6"/>
      <c r="B30" s="6"/>
      <c r="C30" s="6"/>
    </row>
    <row r="31" spans="1:14" ht="33.75" customHeight="1">
      <c r="A31" s="179" t="s">
        <v>75</v>
      </c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</row>
  </sheetData>
  <mergeCells count="12">
    <mergeCell ref="D29:F29"/>
    <mergeCell ref="H29:I29"/>
    <mergeCell ref="K29:L29"/>
    <mergeCell ref="A31:N31"/>
    <mergeCell ref="A3:N3"/>
    <mergeCell ref="A5:A6"/>
    <mergeCell ref="C5:C6"/>
    <mergeCell ref="D5:D6"/>
    <mergeCell ref="G5:H5"/>
    <mergeCell ref="N5:N6"/>
    <mergeCell ref="B28:F28"/>
    <mergeCell ref="K28:L28"/>
  </mergeCells>
  <phoneticPr fontId="16" type="noConversion"/>
  <pageMargins left="0.35433070866141736" right="0.35433070866141736" top="0.74803149606299213" bottom="0.39370078740157483" header="0.31496062992125984" footer="0.31496062992125984"/>
  <pageSetup paperSize="9" scale="44" orientation="landscape" r:id="rId1"/>
  <rowBreaks count="1" manualBreakCount="1">
    <brk id="15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I158"/>
  <sheetViews>
    <sheetView view="pageBreakPreview" zoomScale="60" zoomScaleNormal="75" workbookViewId="0">
      <selection activeCell="K8" sqref="K8"/>
    </sheetView>
  </sheetViews>
  <sheetFormatPr defaultRowHeight="12.75"/>
  <cols>
    <col min="1" max="1" width="27.85546875" customWidth="1"/>
    <col min="2" max="2" width="45.42578125" customWidth="1"/>
    <col min="3" max="3" width="24.140625" customWidth="1"/>
    <col min="4" max="4" width="23.85546875" customWidth="1"/>
    <col min="5" max="5" width="22.85546875" customWidth="1"/>
    <col min="6" max="6" width="26" customWidth="1"/>
  </cols>
  <sheetData>
    <row r="1" spans="1:6" ht="15.75">
      <c r="B1" s="2"/>
      <c r="C1" s="2"/>
      <c r="D1" s="2"/>
      <c r="E1" s="2"/>
      <c r="F1" s="2"/>
    </row>
    <row r="2" spans="1:6" ht="18.75">
      <c r="A2" s="29"/>
      <c r="B2" s="26"/>
      <c r="C2" s="25"/>
      <c r="D2" s="25"/>
      <c r="E2" s="25"/>
      <c r="F2" s="63" t="s">
        <v>80</v>
      </c>
    </row>
    <row r="3" spans="1:6" ht="18.75">
      <c r="A3" s="29"/>
      <c r="B3" s="27"/>
      <c r="C3" s="28"/>
      <c r="D3" s="28"/>
      <c r="E3" s="28"/>
      <c r="F3" s="28"/>
    </row>
    <row r="4" spans="1:6" s="7" customFormat="1" ht="112.5">
      <c r="A4" s="33" t="s">
        <v>243</v>
      </c>
      <c r="B4" s="33"/>
      <c r="C4" s="33"/>
      <c r="D4" s="33"/>
      <c r="E4" s="33"/>
      <c r="F4" s="33"/>
    </row>
    <row r="5" spans="1:6">
      <c r="A5" s="9"/>
      <c r="B5" s="11"/>
      <c r="C5" s="8"/>
      <c r="D5" s="8"/>
      <c r="E5" s="8"/>
      <c r="F5" s="8"/>
    </row>
    <row r="6" spans="1:6" ht="15.75">
      <c r="A6" s="187" t="s">
        <v>9</v>
      </c>
      <c r="B6" s="194" t="s">
        <v>37</v>
      </c>
      <c r="C6" s="177" t="s">
        <v>21</v>
      </c>
      <c r="D6" s="1" t="s">
        <v>33</v>
      </c>
      <c r="E6" s="1"/>
      <c r="F6" s="1"/>
    </row>
    <row r="7" spans="1:6" s="30" customFormat="1" ht="31.5">
      <c r="A7" s="187"/>
      <c r="B7" s="194"/>
      <c r="C7" s="177"/>
      <c r="D7" s="56" t="s">
        <v>31</v>
      </c>
      <c r="E7" s="59" t="s">
        <v>32</v>
      </c>
      <c r="F7" s="59" t="s">
        <v>24</v>
      </c>
    </row>
    <row r="8" spans="1:6" s="30" customFormat="1" ht="15.75">
      <c r="A8" s="59">
        <v>1</v>
      </c>
      <c r="B8" s="60">
        <v>2</v>
      </c>
      <c r="C8" s="53">
        <v>3</v>
      </c>
      <c r="D8" s="53">
        <v>4</v>
      </c>
      <c r="E8" s="53">
        <v>5</v>
      </c>
      <c r="F8" s="53">
        <v>6</v>
      </c>
    </row>
    <row r="9" spans="1:6" s="7" customFormat="1" ht="15.75">
      <c r="A9" s="195" t="s">
        <v>39</v>
      </c>
      <c r="B9" s="197" t="s">
        <v>84</v>
      </c>
      <c r="C9" s="31" t="s">
        <v>15</v>
      </c>
      <c r="D9" s="131">
        <f>D10+D11+D12+D13+D14+D15</f>
        <v>201352.59999999998</v>
      </c>
      <c r="E9" s="131">
        <f t="shared" ref="E9:F9" si="0">E10+E11+E12+E13+E14+E15</f>
        <v>201347.47</v>
      </c>
      <c r="F9" s="131">
        <f t="shared" si="0"/>
        <v>201347.47</v>
      </c>
    </row>
    <row r="10" spans="1:6" s="7" customFormat="1" ht="15.75">
      <c r="A10" s="195"/>
      <c r="B10" s="197"/>
      <c r="C10" s="20" t="s">
        <v>25</v>
      </c>
      <c r="D10" s="117">
        <f t="shared" ref="D10:D15" si="1">D17+D74+D131</f>
        <v>0</v>
      </c>
      <c r="E10" s="117">
        <f t="shared" ref="E10:F10" si="2">E17+E74+E131</f>
        <v>0</v>
      </c>
      <c r="F10" s="117">
        <f t="shared" si="2"/>
        <v>0</v>
      </c>
    </row>
    <row r="11" spans="1:6" ht="15.75">
      <c r="A11" s="195"/>
      <c r="B11" s="197"/>
      <c r="C11" s="21" t="s">
        <v>12</v>
      </c>
      <c r="D11" s="117">
        <f t="shared" si="1"/>
        <v>110689.64</v>
      </c>
      <c r="E11" s="117">
        <f t="shared" ref="E11:F11" si="3">E18+E75+E132</f>
        <v>110689.64</v>
      </c>
      <c r="F11" s="117">
        <f t="shared" si="3"/>
        <v>110689.64</v>
      </c>
    </row>
    <row r="12" spans="1:6" ht="15.75">
      <c r="A12" s="195"/>
      <c r="B12" s="197"/>
      <c r="C12" s="21" t="s">
        <v>13</v>
      </c>
      <c r="D12" s="117">
        <f t="shared" si="1"/>
        <v>90662.959999999992</v>
      </c>
      <c r="E12" s="117">
        <f t="shared" ref="E12:F12" si="4">E19+E76+E133</f>
        <v>90657.83</v>
      </c>
      <c r="F12" s="117">
        <f t="shared" si="4"/>
        <v>90657.83</v>
      </c>
    </row>
    <row r="13" spans="1:6" s="7" customFormat="1" ht="15.75">
      <c r="A13" s="195"/>
      <c r="B13" s="197"/>
      <c r="C13" s="22" t="s">
        <v>81</v>
      </c>
      <c r="D13" s="118">
        <f t="shared" si="1"/>
        <v>0</v>
      </c>
      <c r="E13" s="118">
        <f t="shared" ref="E13:F13" si="5">E20+E77+E134</f>
        <v>0</v>
      </c>
      <c r="F13" s="118">
        <f t="shared" si="5"/>
        <v>0</v>
      </c>
    </row>
    <row r="14" spans="1:6" s="7" customFormat="1" ht="16.5">
      <c r="A14" s="195"/>
      <c r="B14" s="197"/>
      <c r="C14" s="21" t="s">
        <v>26</v>
      </c>
      <c r="D14" s="118">
        <f t="shared" si="1"/>
        <v>0</v>
      </c>
      <c r="E14" s="118">
        <f t="shared" ref="E14:F14" si="6">E21+E78+E135</f>
        <v>0</v>
      </c>
      <c r="F14" s="118">
        <f t="shared" si="6"/>
        <v>0</v>
      </c>
    </row>
    <row r="15" spans="1:6" s="7" customFormat="1" ht="15.75">
      <c r="A15" s="196"/>
      <c r="B15" s="198"/>
      <c r="C15" s="21" t="s">
        <v>27</v>
      </c>
      <c r="D15" s="117">
        <f t="shared" si="1"/>
        <v>0</v>
      </c>
      <c r="E15" s="117">
        <f t="shared" ref="E15:F15" si="7">E22+E79+E136</f>
        <v>0</v>
      </c>
      <c r="F15" s="117">
        <f t="shared" si="7"/>
        <v>0</v>
      </c>
    </row>
    <row r="16" spans="1:6" s="106" customFormat="1" ht="15.75">
      <c r="A16" s="199" t="s">
        <v>30</v>
      </c>
      <c r="B16" s="202" t="s">
        <v>85</v>
      </c>
      <c r="C16" s="133" t="s">
        <v>15</v>
      </c>
      <c r="D16" s="117">
        <f>D17+D18+D19+D20+D21+D22</f>
        <v>0</v>
      </c>
      <c r="E16" s="117">
        <f t="shared" ref="E16:F16" si="8">E17+E18+E19+E20+E21+E22</f>
        <v>0</v>
      </c>
      <c r="F16" s="117">
        <f t="shared" si="8"/>
        <v>0</v>
      </c>
    </row>
    <row r="17" spans="1:6" s="106" customFormat="1" ht="15.75">
      <c r="A17" s="200"/>
      <c r="B17" s="203"/>
      <c r="C17" s="134" t="s">
        <v>25</v>
      </c>
      <c r="D17" s="117">
        <f t="shared" ref="D17:D22" si="9">D25+D32+D39+D46+D53+D60+D67</f>
        <v>0</v>
      </c>
      <c r="E17" s="117">
        <f t="shared" ref="E17:F17" si="10">E25+E32+E39+E46+E53+E60+E67</f>
        <v>0</v>
      </c>
      <c r="F17" s="117">
        <f t="shared" si="10"/>
        <v>0</v>
      </c>
    </row>
    <row r="18" spans="1:6" s="106" customFormat="1" ht="15.75">
      <c r="A18" s="200"/>
      <c r="B18" s="203"/>
      <c r="C18" s="21" t="s">
        <v>12</v>
      </c>
      <c r="D18" s="117">
        <f t="shared" si="9"/>
        <v>0</v>
      </c>
      <c r="E18" s="117">
        <f t="shared" ref="E18:F18" si="11">E26+E33+E40+E47+E54+E61+E68</f>
        <v>0</v>
      </c>
      <c r="F18" s="117">
        <f t="shared" si="11"/>
        <v>0</v>
      </c>
    </row>
    <row r="19" spans="1:6" s="106" customFormat="1" ht="15.75">
      <c r="A19" s="200"/>
      <c r="B19" s="203"/>
      <c r="C19" s="21" t="s">
        <v>13</v>
      </c>
      <c r="D19" s="117">
        <f t="shared" si="9"/>
        <v>0</v>
      </c>
      <c r="E19" s="117">
        <f t="shared" ref="E19:F19" si="12">E27+E34+E41+E48+E55+E62+E69</f>
        <v>0</v>
      </c>
      <c r="F19" s="117">
        <f t="shared" si="12"/>
        <v>0</v>
      </c>
    </row>
    <row r="20" spans="1:6" s="106" customFormat="1" ht="15.75">
      <c r="A20" s="200"/>
      <c r="B20" s="203"/>
      <c r="C20" s="135" t="s">
        <v>81</v>
      </c>
      <c r="D20" s="117">
        <f t="shared" si="9"/>
        <v>0</v>
      </c>
      <c r="E20" s="117">
        <f t="shared" ref="E20:F20" si="13">E28+E35+E42+E49+E56+E63+E70</f>
        <v>0</v>
      </c>
      <c r="F20" s="117">
        <f t="shared" si="13"/>
        <v>0</v>
      </c>
    </row>
    <row r="21" spans="1:6" s="106" customFormat="1" ht="15.75">
      <c r="A21" s="200"/>
      <c r="B21" s="203"/>
      <c r="C21" s="21" t="s">
        <v>14</v>
      </c>
      <c r="D21" s="117">
        <f t="shared" si="9"/>
        <v>0</v>
      </c>
      <c r="E21" s="117">
        <f t="shared" ref="E21:F21" si="14">E29+E36+E43+E50+E57+E64+E71</f>
        <v>0</v>
      </c>
      <c r="F21" s="117">
        <f t="shared" si="14"/>
        <v>0</v>
      </c>
    </row>
    <row r="22" spans="1:6" s="106" customFormat="1" ht="15.75">
      <c r="A22" s="201"/>
      <c r="B22" s="204"/>
      <c r="C22" s="21" t="s">
        <v>27</v>
      </c>
      <c r="D22" s="117">
        <f t="shared" si="9"/>
        <v>0</v>
      </c>
      <c r="E22" s="117">
        <f t="shared" ref="E22:F22" si="15">E30+E37+E44+E51+E58+E65+E72</f>
        <v>0</v>
      </c>
      <c r="F22" s="117">
        <f t="shared" si="15"/>
        <v>0</v>
      </c>
    </row>
    <row r="23" spans="1:6" ht="15.75">
      <c r="A23" s="91" t="s">
        <v>0</v>
      </c>
      <c r="B23" s="61"/>
      <c r="C23" s="23" t="s">
        <v>8</v>
      </c>
      <c r="D23" s="117"/>
      <c r="E23" s="117"/>
      <c r="F23" s="117"/>
    </row>
    <row r="24" spans="1:6" ht="15.75">
      <c r="A24" s="191" t="s">
        <v>45</v>
      </c>
      <c r="B24" s="192" t="s">
        <v>87</v>
      </c>
      <c r="C24" s="31" t="s">
        <v>15</v>
      </c>
      <c r="D24" s="117">
        <f>D25+D26+D27+D28+D29+D30</f>
        <v>0</v>
      </c>
      <c r="E24" s="117">
        <f t="shared" ref="E24:F24" si="16">E25+E26+E27+E28+E29+E30</f>
        <v>0</v>
      </c>
      <c r="F24" s="117">
        <f t="shared" si="16"/>
        <v>0</v>
      </c>
    </row>
    <row r="25" spans="1:6" ht="15.75">
      <c r="A25" s="191"/>
      <c r="B25" s="192"/>
      <c r="C25" s="20" t="s">
        <v>25</v>
      </c>
      <c r="D25" s="117"/>
      <c r="E25" s="117"/>
      <c r="F25" s="117"/>
    </row>
    <row r="26" spans="1:6" ht="15.75">
      <c r="A26" s="191"/>
      <c r="B26" s="192"/>
      <c r="C26" s="21" t="s">
        <v>12</v>
      </c>
      <c r="D26" s="117"/>
      <c r="E26" s="117"/>
      <c r="F26" s="117"/>
    </row>
    <row r="27" spans="1:6" ht="15.75">
      <c r="A27" s="191"/>
      <c r="B27" s="192"/>
      <c r="C27" s="21" t="s">
        <v>13</v>
      </c>
      <c r="D27" s="117"/>
      <c r="E27" s="117"/>
      <c r="F27" s="117"/>
    </row>
    <row r="28" spans="1:6" ht="15.75">
      <c r="A28" s="191"/>
      <c r="B28" s="192"/>
      <c r="C28" s="22" t="s">
        <v>81</v>
      </c>
      <c r="D28" s="117"/>
      <c r="E28" s="117"/>
      <c r="F28" s="117"/>
    </row>
    <row r="29" spans="1:6" ht="15.75">
      <c r="A29" s="191"/>
      <c r="B29" s="192"/>
      <c r="C29" s="21" t="s">
        <v>14</v>
      </c>
      <c r="D29" s="117"/>
      <c r="E29" s="117"/>
      <c r="F29" s="117"/>
    </row>
    <row r="30" spans="1:6" ht="15.75">
      <c r="A30" s="191"/>
      <c r="B30" s="192"/>
      <c r="C30" s="21" t="s">
        <v>27</v>
      </c>
      <c r="D30" s="117"/>
      <c r="E30" s="117"/>
      <c r="F30" s="117"/>
    </row>
    <row r="31" spans="1:6" ht="15.75">
      <c r="A31" s="191" t="s">
        <v>79</v>
      </c>
      <c r="B31" s="192" t="s">
        <v>88</v>
      </c>
      <c r="C31" s="31" t="s">
        <v>15</v>
      </c>
      <c r="D31" s="117">
        <f>D32+D33+D34+D35+D36+D37</f>
        <v>0</v>
      </c>
      <c r="E31" s="117">
        <f t="shared" ref="E31:F31" si="17">E32+E33+E34+E35+E36+E37</f>
        <v>0</v>
      </c>
      <c r="F31" s="117">
        <f t="shared" si="17"/>
        <v>0</v>
      </c>
    </row>
    <row r="32" spans="1:6" ht="15.75">
      <c r="A32" s="191"/>
      <c r="B32" s="192"/>
      <c r="C32" s="20" t="s">
        <v>25</v>
      </c>
      <c r="D32" s="117"/>
      <c r="E32" s="117"/>
      <c r="F32" s="117"/>
    </row>
    <row r="33" spans="1:6" ht="15.75">
      <c r="A33" s="191"/>
      <c r="B33" s="192"/>
      <c r="C33" s="21" t="s">
        <v>12</v>
      </c>
      <c r="D33" s="117"/>
      <c r="E33" s="117"/>
      <c r="F33" s="117"/>
    </row>
    <row r="34" spans="1:6" ht="15.75">
      <c r="A34" s="191"/>
      <c r="B34" s="192"/>
      <c r="C34" s="21" t="s">
        <v>13</v>
      </c>
      <c r="D34" s="117"/>
      <c r="E34" s="117"/>
      <c r="F34" s="117"/>
    </row>
    <row r="35" spans="1:6" ht="15.75">
      <c r="A35" s="191"/>
      <c r="B35" s="192"/>
      <c r="C35" s="22" t="s">
        <v>81</v>
      </c>
      <c r="D35" s="117"/>
      <c r="E35" s="117"/>
      <c r="F35" s="117"/>
    </row>
    <row r="36" spans="1:6" ht="15.75">
      <c r="A36" s="191"/>
      <c r="B36" s="192"/>
      <c r="C36" s="21" t="s">
        <v>14</v>
      </c>
      <c r="D36" s="117"/>
      <c r="E36" s="117"/>
      <c r="F36" s="117"/>
    </row>
    <row r="37" spans="1:6" ht="15.75">
      <c r="A37" s="191"/>
      <c r="B37" s="192"/>
      <c r="C37" s="21" t="s">
        <v>27</v>
      </c>
      <c r="D37" s="117"/>
      <c r="E37" s="117"/>
      <c r="F37" s="117"/>
    </row>
    <row r="38" spans="1:6" ht="15.75">
      <c r="A38" s="191" t="s">
        <v>121</v>
      </c>
      <c r="B38" s="192" t="s">
        <v>99</v>
      </c>
      <c r="C38" s="31" t="s">
        <v>15</v>
      </c>
      <c r="D38" s="117">
        <f>D39+D40+D41+D42+D43+D44</f>
        <v>0</v>
      </c>
      <c r="E38" s="117">
        <f t="shared" ref="E38:F38" si="18">E39+E40+E41+E42+E43+E44</f>
        <v>0</v>
      </c>
      <c r="F38" s="117">
        <f t="shared" si="18"/>
        <v>0</v>
      </c>
    </row>
    <row r="39" spans="1:6" ht="15.75">
      <c r="A39" s="191"/>
      <c r="B39" s="192"/>
      <c r="C39" s="20" t="s">
        <v>25</v>
      </c>
      <c r="D39" s="117"/>
      <c r="E39" s="117"/>
      <c r="F39" s="117"/>
    </row>
    <row r="40" spans="1:6" ht="15.75">
      <c r="A40" s="191"/>
      <c r="B40" s="192"/>
      <c r="C40" s="21" t="s">
        <v>12</v>
      </c>
      <c r="D40" s="117"/>
      <c r="E40" s="117"/>
      <c r="F40" s="117"/>
    </row>
    <row r="41" spans="1:6" ht="15.75">
      <c r="A41" s="191"/>
      <c r="B41" s="192"/>
      <c r="C41" s="21" t="s">
        <v>13</v>
      </c>
      <c r="D41" s="117"/>
      <c r="E41" s="117"/>
      <c r="F41" s="117"/>
    </row>
    <row r="42" spans="1:6" ht="15.75">
      <c r="A42" s="191"/>
      <c r="B42" s="192"/>
      <c r="C42" s="22" t="s">
        <v>81</v>
      </c>
      <c r="D42" s="117"/>
      <c r="E42" s="117"/>
      <c r="F42" s="117"/>
    </row>
    <row r="43" spans="1:6" ht="15.75">
      <c r="A43" s="191"/>
      <c r="B43" s="192"/>
      <c r="C43" s="21" t="s">
        <v>14</v>
      </c>
      <c r="D43" s="117"/>
      <c r="E43" s="117"/>
      <c r="F43" s="117"/>
    </row>
    <row r="44" spans="1:6" ht="15.75">
      <c r="A44" s="191"/>
      <c r="B44" s="192"/>
      <c r="C44" s="21" t="s">
        <v>27</v>
      </c>
      <c r="D44" s="117"/>
      <c r="E44" s="117"/>
      <c r="F44" s="117"/>
    </row>
    <row r="45" spans="1:6" ht="15.75">
      <c r="A45" s="191" t="s">
        <v>122</v>
      </c>
      <c r="B45" s="192" t="s">
        <v>100</v>
      </c>
      <c r="C45" s="31" t="s">
        <v>15</v>
      </c>
      <c r="D45" s="117">
        <f>D46+D47+D48+D49+D50+D51</f>
        <v>0</v>
      </c>
      <c r="E45" s="117">
        <f t="shared" ref="E45:F45" si="19">E46+E47+E48+E49+E50+E51</f>
        <v>0</v>
      </c>
      <c r="F45" s="117">
        <f t="shared" si="19"/>
        <v>0</v>
      </c>
    </row>
    <row r="46" spans="1:6" ht="15.75">
      <c r="A46" s="191"/>
      <c r="B46" s="192"/>
      <c r="C46" s="20" t="s">
        <v>25</v>
      </c>
      <c r="D46" s="117"/>
      <c r="E46" s="117"/>
      <c r="F46" s="117"/>
    </row>
    <row r="47" spans="1:6" ht="15.75">
      <c r="A47" s="191"/>
      <c r="B47" s="192"/>
      <c r="C47" s="21" t="s">
        <v>12</v>
      </c>
      <c r="D47" s="117"/>
      <c r="E47" s="117"/>
      <c r="F47" s="117"/>
    </row>
    <row r="48" spans="1:6" ht="15.75">
      <c r="A48" s="191"/>
      <c r="B48" s="192"/>
      <c r="C48" s="21" t="s">
        <v>13</v>
      </c>
      <c r="D48" s="117">
        <v>0</v>
      </c>
      <c r="E48" s="117">
        <v>0</v>
      </c>
      <c r="F48" s="117">
        <v>0</v>
      </c>
    </row>
    <row r="49" spans="1:6" ht="15.75">
      <c r="A49" s="191"/>
      <c r="B49" s="192"/>
      <c r="C49" s="22" t="s">
        <v>81</v>
      </c>
      <c r="D49" s="117"/>
      <c r="E49" s="117"/>
      <c r="F49" s="117"/>
    </row>
    <row r="50" spans="1:6" ht="15.75">
      <c r="A50" s="191"/>
      <c r="B50" s="192"/>
      <c r="C50" s="21" t="s">
        <v>14</v>
      </c>
      <c r="D50" s="117"/>
      <c r="E50" s="117"/>
      <c r="F50" s="117"/>
    </row>
    <row r="51" spans="1:6" ht="15.75">
      <c r="A51" s="191"/>
      <c r="B51" s="192"/>
      <c r="C51" s="21" t="s">
        <v>27</v>
      </c>
      <c r="D51" s="117"/>
      <c r="E51" s="117"/>
      <c r="F51" s="117"/>
    </row>
    <row r="52" spans="1:6" ht="15.75">
      <c r="A52" s="191" t="s">
        <v>123</v>
      </c>
      <c r="B52" s="192" t="s">
        <v>101</v>
      </c>
      <c r="C52" s="31" t="s">
        <v>15</v>
      </c>
      <c r="D52" s="117">
        <f>D53+D54+D55+D56+D57+D58</f>
        <v>0</v>
      </c>
      <c r="E52" s="117">
        <f t="shared" ref="E52:F52" si="20">E53+E54+E55+E56+E57+E58</f>
        <v>0</v>
      </c>
      <c r="F52" s="117">
        <f t="shared" si="20"/>
        <v>0</v>
      </c>
    </row>
    <row r="53" spans="1:6" ht="15.75">
      <c r="A53" s="191"/>
      <c r="B53" s="192"/>
      <c r="C53" s="20" t="s">
        <v>25</v>
      </c>
      <c r="D53" s="117"/>
      <c r="E53" s="117"/>
      <c r="F53" s="117"/>
    </row>
    <row r="54" spans="1:6" ht="15.75">
      <c r="A54" s="191"/>
      <c r="B54" s="192"/>
      <c r="C54" s="21" t="s">
        <v>12</v>
      </c>
      <c r="D54" s="117"/>
      <c r="E54" s="117"/>
      <c r="F54" s="117"/>
    </row>
    <row r="55" spans="1:6" ht="15.75">
      <c r="A55" s="191"/>
      <c r="B55" s="192"/>
      <c r="C55" s="21" t="s">
        <v>13</v>
      </c>
      <c r="D55" s="117"/>
      <c r="E55" s="117"/>
      <c r="F55" s="117"/>
    </row>
    <row r="56" spans="1:6" ht="15.75">
      <c r="A56" s="191"/>
      <c r="B56" s="192"/>
      <c r="C56" s="22" t="s">
        <v>81</v>
      </c>
      <c r="D56" s="117"/>
      <c r="E56" s="117"/>
      <c r="F56" s="117"/>
    </row>
    <row r="57" spans="1:6" ht="15.75">
      <c r="A57" s="191"/>
      <c r="B57" s="192"/>
      <c r="C57" s="21" t="s">
        <v>14</v>
      </c>
      <c r="D57" s="117"/>
      <c r="E57" s="117"/>
      <c r="F57" s="117"/>
    </row>
    <row r="58" spans="1:6" ht="15.75">
      <c r="A58" s="191"/>
      <c r="B58" s="192"/>
      <c r="C58" s="21" t="s">
        <v>27</v>
      </c>
      <c r="D58" s="117"/>
      <c r="E58" s="117"/>
      <c r="F58" s="117"/>
    </row>
    <row r="59" spans="1:6" ht="15.75">
      <c r="A59" s="191" t="s">
        <v>124</v>
      </c>
      <c r="B59" s="192" t="s">
        <v>102</v>
      </c>
      <c r="C59" s="31" t="s">
        <v>15</v>
      </c>
      <c r="D59" s="117">
        <f>D60+D61+D62+D63+D64+D65</f>
        <v>0</v>
      </c>
      <c r="E59" s="117">
        <f t="shared" ref="E59:F59" si="21">E60+E61+E62+E63+E64+E65</f>
        <v>0</v>
      </c>
      <c r="F59" s="117">
        <f t="shared" si="21"/>
        <v>0</v>
      </c>
    </row>
    <row r="60" spans="1:6" ht="15.75">
      <c r="A60" s="191"/>
      <c r="B60" s="192"/>
      <c r="C60" s="20" t="s">
        <v>25</v>
      </c>
      <c r="D60" s="117"/>
      <c r="E60" s="117"/>
      <c r="F60" s="117"/>
    </row>
    <row r="61" spans="1:6" ht="15.75">
      <c r="A61" s="191"/>
      <c r="B61" s="192"/>
      <c r="C61" s="21" t="s">
        <v>12</v>
      </c>
      <c r="D61" s="117"/>
      <c r="E61" s="117"/>
      <c r="F61" s="117"/>
    </row>
    <row r="62" spans="1:6" ht="15.75">
      <c r="A62" s="191"/>
      <c r="B62" s="192"/>
      <c r="C62" s="21" t="s">
        <v>13</v>
      </c>
      <c r="D62" s="117"/>
      <c r="E62" s="117"/>
      <c r="F62" s="117"/>
    </row>
    <row r="63" spans="1:6" ht="15.75">
      <c r="A63" s="191"/>
      <c r="B63" s="192"/>
      <c r="C63" s="22" t="s">
        <v>81</v>
      </c>
      <c r="D63" s="117"/>
      <c r="E63" s="117"/>
      <c r="F63" s="117"/>
    </row>
    <row r="64" spans="1:6" ht="15.75">
      <c r="A64" s="191"/>
      <c r="B64" s="192"/>
      <c r="C64" s="21" t="s">
        <v>14</v>
      </c>
      <c r="D64" s="117"/>
      <c r="E64" s="117"/>
      <c r="F64" s="117"/>
    </row>
    <row r="65" spans="1:6" ht="15.75">
      <c r="A65" s="191"/>
      <c r="B65" s="192"/>
      <c r="C65" s="21" t="s">
        <v>27</v>
      </c>
      <c r="D65" s="117"/>
      <c r="E65" s="117"/>
      <c r="F65" s="117"/>
    </row>
    <row r="66" spans="1:6" ht="15.75">
      <c r="A66" s="191" t="s">
        <v>125</v>
      </c>
      <c r="B66" s="192" t="s">
        <v>103</v>
      </c>
      <c r="C66" s="31" t="s">
        <v>15</v>
      </c>
      <c r="D66" s="117">
        <f>D67+D68+D69+D70+D71+D72</f>
        <v>0</v>
      </c>
      <c r="E66" s="117">
        <f t="shared" ref="E66:F66" si="22">E67+E68+E69+E70+E71+E72</f>
        <v>0</v>
      </c>
      <c r="F66" s="117">
        <f t="shared" si="22"/>
        <v>0</v>
      </c>
    </row>
    <row r="67" spans="1:6" ht="15.75">
      <c r="A67" s="191"/>
      <c r="B67" s="192"/>
      <c r="C67" s="20" t="s">
        <v>25</v>
      </c>
      <c r="D67" s="117"/>
      <c r="E67" s="117"/>
      <c r="F67" s="117"/>
    </row>
    <row r="68" spans="1:6" ht="15.75">
      <c r="A68" s="191"/>
      <c r="B68" s="192"/>
      <c r="C68" s="21" t="s">
        <v>12</v>
      </c>
      <c r="D68" s="117"/>
      <c r="E68" s="117"/>
      <c r="F68" s="117"/>
    </row>
    <row r="69" spans="1:6" ht="15.75">
      <c r="A69" s="191"/>
      <c r="B69" s="192"/>
      <c r="C69" s="21" t="s">
        <v>13</v>
      </c>
      <c r="D69" s="117"/>
      <c r="E69" s="117"/>
      <c r="F69" s="117"/>
    </row>
    <row r="70" spans="1:6" ht="15.75">
      <c r="A70" s="191"/>
      <c r="B70" s="192"/>
      <c r="C70" s="22" t="s">
        <v>81</v>
      </c>
      <c r="D70" s="117"/>
      <c r="E70" s="117"/>
      <c r="F70" s="117"/>
    </row>
    <row r="71" spans="1:6" ht="15.75">
      <c r="A71" s="191"/>
      <c r="B71" s="192"/>
      <c r="C71" s="21" t="s">
        <v>14</v>
      </c>
      <c r="D71" s="117"/>
      <c r="E71" s="117"/>
      <c r="F71" s="117"/>
    </row>
    <row r="72" spans="1:6" ht="15.75">
      <c r="A72" s="191"/>
      <c r="B72" s="192"/>
      <c r="C72" s="21" t="s">
        <v>27</v>
      </c>
      <c r="D72" s="117"/>
      <c r="E72" s="117"/>
      <c r="F72" s="117"/>
    </row>
    <row r="73" spans="1:6" s="106" customFormat="1" ht="15.75">
      <c r="A73" s="199" t="s">
        <v>34</v>
      </c>
      <c r="B73" s="202" t="s">
        <v>104</v>
      </c>
      <c r="C73" s="133" t="s">
        <v>15</v>
      </c>
      <c r="D73" s="117">
        <f t="shared" ref="D73:D79" si="23">D81+D88+D95+D102+D116+D123</f>
        <v>190889.8</v>
      </c>
      <c r="E73" s="117">
        <f t="shared" ref="E73:F73" si="24">E81+E88+E95+E102+E116+E123</f>
        <v>190889.00999999998</v>
      </c>
      <c r="F73" s="117">
        <f t="shared" si="24"/>
        <v>190889.00999999998</v>
      </c>
    </row>
    <row r="74" spans="1:6" s="106" customFormat="1" ht="15.75" customHeight="1">
      <c r="A74" s="207"/>
      <c r="B74" s="206"/>
      <c r="C74" s="134" t="s">
        <v>25</v>
      </c>
      <c r="D74" s="117">
        <f t="shared" si="23"/>
        <v>0</v>
      </c>
      <c r="E74" s="117">
        <f t="shared" ref="E74:F74" si="25">E82+E89+E96+E103+E117+E124</f>
        <v>0</v>
      </c>
      <c r="F74" s="117">
        <f t="shared" si="25"/>
        <v>0</v>
      </c>
    </row>
    <row r="75" spans="1:6" s="106" customFormat="1" ht="15.75">
      <c r="A75" s="207"/>
      <c r="B75" s="206"/>
      <c r="C75" s="21" t="s">
        <v>12</v>
      </c>
      <c r="D75" s="117">
        <f t="shared" si="23"/>
        <v>110513.73</v>
      </c>
      <c r="E75" s="117">
        <f t="shared" ref="E75:F75" si="26">E83+E90+E97+E104+E118+E125</f>
        <v>110513.73</v>
      </c>
      <c r="F75" s="117">
        <f t="shared" si="26"/>
        <v>110513.73</v>
      </c>
    </row>
    <row r="76" spans="1:6" s="106" customFormat="1" ht="15.75">
      <c r="A76" s="207"/>
      <c r="B76" s="206"/>
      <c r="C76" s="21" t="s">
        <v>13</v>
      </c>
      <c r="D76" s="117">
        <f t="shared" si="23"/>
        <v>80376.069999999992</v>
      </c>
      <c r="E76" s="117">
        <f t="shared" ref="E76:F76" si="27">E84+E91+E98+E105+E119+E126</f>
        <v>80375.28</v>
      </c>
      <c r="F76" s="117">
        <f t="shared" si="27"/>
        <v>80375.28</v>
      </c>
    </row>
    <row r="77" spans="1:6" s="106" customFormat="1" ht="15.75">
      <c r="A77" s="207"/>
      <c r="B77" s="206"/>
      <c r="C77" s="135" t="s">
        <v>81</v>
      </c>
      <c r="D77" s="117">
        <f t="shared" si="23"/>
        <v>0</v>
      </c>
      <c r="E77" s="117">
        <f t="shared" ref="E77:F77" si="28">E85+E92+E99+E106+E120+E127</f>
        <v>0</v>
      </c>
      <c r="F77" s="117">
        <f t="shared" si="28"/>
        <v>0</v>
      </c>
    </row>
    <row r="78" spans="1:6" s="106" customFormat="1" ht="15.75">
      <c r="A78" s="207"/>
      <c r="B78" s="206"/>
      <c r="C78" s="21" t="s">
        <v>14</v>
      </c>
      <c r="D78" s="117">
        <f t="shared" si="23"/>
        <v>0</v>
      </c>
      <c r="E78" s="117">
        <f t="shared" ref="E78:F78" si="29">E86+E93+E100+E107+E121+E128</f>
        <v>0</v>
      </c>
      <c r="F78" s="117">
        <f t="shared" si="29"/>
        <v>0</v>
      </c>
    </row>
    <row r="79" spans="1:6" s="106" customFormat="1" ht="15.75">
      <c r="A79" s="207"/>
      <c r="B79" s="206"/>
      <c r="C79" s="21" t="s">
        <v>27</v>
      </c>
      <c r="D79" s="117">
        <f t="shared" si="23"/>
        <v>0</v>
      </c>
      <c r="E79" s="117">
        <f t="shared" ref="E79:F79" si="30">E87+E94+E101+E108+E122+E129</f>
        <v>0</v>
      </c>
      <c r="F79" s="117">
        <f t="shared" si="30"/>
        <v>0</v>
      </c>
    </row>
    <row r="80" spans="1:6" ht="15.75">
      <c r="A80" s="91" t="s">
        <v>0</v>
      </c>
      <c r="B80" s="97"/>
      <c r="C80" s="23" t="s">
        <v>8</v>
      </c>
      <c r="D80" s="117"/>
      <c r="E80" s="117"/>
      <c r="F80" s="117"/>
    </row>
    <row r="81" spans="1:6" ht="15.75">
      <c r="A81" s="191" t="s">
        <v>46</v>
      </c>
      <c r="B81" s="192" t="s">
        <v>105</v>
      </c>
      <c r="C81" s="31" t="s">
        <v>15</v>
      </c>
      <c r="D81" s="117">
        <f>D82+D83+D84+D85+D86+D87</f>
        <v>804.7</v>
      </c>
      <c r="E81" s="117">
        <f t="shared" ref="E81:F81" si="31">E82+E83+E84+E85+E86+E87</f>
        <v>804.65</v>
      </c>
      <c r="F81" s="117">
        <f t="shared" si="31"/>
        <v>804.65</v>
      </c>
    </row>
    <row r="82" spans="1:6" ht="15.75">
      <c r="A82" s="191"/>
      <c r="B82" s="192"/>
      <c r="C82" s="20" t="s">
        <v>25</v>
      </c>
      <c r="D82" s="117"/>
      <c r="E82" s="117"/>
      <c r="F82" s="117"/>
    </row>
    <row r="83" spans="1:6" ht="15.75">
      <c r="A83" s="191"/>
      <c r="B83" s="192"/>
      <c r="C83" s="21" t="s">
        <v>12</v>
      </c>
      <c r="D83" s="117">
        <v>200</v>
      </c>
      <c r="E83" s="117">
        <v>200</v>
      </c>
      <c r="F83" s="117">
        <v>200</v>
      </c>
    </row>
    <row r="84" spans="1:6" ht="15.75">
      <c r="A84" s="191"/>
      <c r="B84" s="192"/>
      <c r="C84" s="21" t="s">
        <v>13</v>
      </c>
      <c r="D84" s="117">
        <v>604.70000000000005</v>
      </c>
      <c r="E84" s="117">
        <v>604.65</v>
      </c>
      <c r="F84" s="117">
        <v>604.65</v>
      </c>
    </row>
    <row r="85" spans="1:6" ht="15.75">
      <c r="A85" s="191"/>
      <c r="B85" s="192"/>
      <c r="C85" s="22" t="s">
        <v>81</v>
      </c>
      <c r="D85" s="117"/>
      <c r="E85" s="117"/>
      <c r="F85" s="117"/>
    </row>
    <row r="86" spans="1:6" ht="15.75">
      <c r="A86" s="191"/>
      <c r="B86" s="192"/>
      <c r="C86" s="21" t="s">
        <v>14</v>
      </c>
      <c r="D86" s="117"/>
      <c r="E86" s="117"/>
      <c r="F86" s="117"/>
    </row>
    <row r="87" spans="1:6" ht="15.75">
      <c r="A87" s="191"/>
      <c r="B87" s="192"/>
      <c r="C87" s="21" t="s">
        <v>27</v>
      </c>
      <c r="D87" s="117"/>
      <c r="E87" s="117"/>
      <c r="F87" s="117"/>
    </row>
    <row r="88" spans="1:6" ht="15.75">
      <c r="A88" s="191" t="s">
        <v>127</v>
      </c>
      <c r="B88" s="192" t="s">
        <v>106</v>
      </c>
      <c r="C88" s="31" t="s">
        <v>15</v>
      </c>
      <c r="D88" s="117">
        <f>D89+D90+D91+D92+D93+D94</f>
        <v>16802</v>
      </c>
      <c r="E88" s="117">
        <f t="shared" ref="E88:F88" si="32">E89+E90+E91+E92+E93+E94</f>
        <v>16802</v>
      </c>
      <c r="F88" s="117">
        <f t="shared" si="32"/>
        <v>16802</v>
      </c>
    </row>
    <row r="89" spans="1:6" ht="15.75">
      <c r="A89" s="191"/>
      <c r="B89" s="192"/>
      <c r="C89" s="20" t="s">
        <v>25</v>
      </c>
      <c r="D89" s="117"/>
      <c r="E89" s="117"/>
      <c r="F89" s="117"/>
    </row>
    <row r="90" spans="1:6" ht="15.75">
      <c r="A90" s="191"/>
      <c r="B90" s="192"/>
      <c r="C90" s="21" t="s">
        <v>12</v>
      </c>
      <c r="D90" s="117">
        <v>8102</v>
      </c>
      <c r="E90" s="117">
        <v>8102</v>
      </c>
      <c r="F90" s="117">
        <v>8102</v>
      </c>
    </row>
    <row r="91" spans="1:6" ht="15.75">
      <c r="A91" s="191"/>
      <c r="B91" s="192"/>
      <c r="C91" s="21" t="s">
        <v>13</v>
      </c>
      <c r="D91" s="117">
        <v>8700</v>
      </c>
      <c r="E91" s="117">
        <v>8700</v>
      </c>
      <c r="F91" s="117">
        <v>8700</v>
      </c>
    </row>
    <row r="92" spans="1:6" ht="15.75">
      <c r="A92" s="191"/>
      <c r="B92" s="192"/>
      <c r="C92" s="22" t="s">
        <v>81</v>
      </c>
      <c r="D92" s="117"/>
      <c r="E92" s="117"/>
      <c r="F92" s="117"/>
    </row>
    <row r="93" spans="1:6" ht="15.75">
      <c r="A93" s="191"/>
      <c r="B93" s="192"/>
      <c r="C93" s="21" t="s">
        <v>14</v>
      </c>
      <c r="D93" s="117"/>
      <c r="E93" s="117"/>
      <c r="F93" s="117"/>
    </row>
    <row r="94" spans="1:6" ht="15.75">
      <c r="A94" s="191"/>
      <c r="B94" s="192"/>
      <c r="C94" s="21" t="s">
        <v>27</v>
      </c>
      <c r="D94" s="117"/>
      <c r="E94" s="117"/>
      <c r="F94" s="117"/>
    </row>
    <row r="95" spans="1:6" ht="15.75">
      <c r="A95" s="191" t="s">
        <v>128</v>
      </c>
      <c r="B95" s="192" t="s">
        <v>113</v>
      </c>
      <c r="C95" s="31" t="s">
        <v>15</v>
      </c>
      <c r="D95" s="117">
        <f>D96+D97+D98+D99+D100+D101</f>
        <v>57818.09</v>
      </c>
      <c r="E95" s="117">
        <f t="shared" ref="E95:F95" si="33">E96+E97+E98+E99+E100+E101</f>
        <v>57818.09</v>
      </c>
      <c r="F95" s="117">
        <f t="shared" si="33"/>
        <v>57818.09</v>
      </c>
    </row>
    <row r="96" spans="1:6" ht="15.75">
      <c r="A96" s="191"/>
      <c r="B96" s="192"/>
      <c r="C96" s="20" t="s">
        <v>25</v>
      </c>
      <c r="D96" s="117"/>
      <c r="E96" s="117"/>
      <c r="F96" s="117"/>
    </row>
    <row r="97" spans="1:6" ht="15.75">
      <c r="A97" s="191"/>
      <c r="B97" s="192"/>
      <c r="C97" s="21" t="s">
        <v>12</v>
      </c>
      <c r="D97" s="117"/>
      <c r="E97" s="117"/>
      <c r="F97" s="117"/>
    </row>
    <row r="98" spans="1:6" ht="15.75">
      <c r="A98" s="191"/>
      <c r="B98" s="192"/>
      <c r="C98" s="21" t="s">
        <v>13</v>
      </c>
      <c r="D98" s="117">
        <v>57818.09</v>
      </c>
      <c r="E98" s="117">
        <v>57818.09</v>
      </c>
      <c r="F98" s="117">
        <v>57818.09</v>
      </c>
    </row>
    <row r="99" spans="1:6" ht="15.75">
      <c r="A99" s="191"/>
      <c r="B99" s="192"/>
      <c r="C99" s="22" t="s">
        <v>81</v>
      </c>
      <c r="D99" s="117"/>
      <c r="E99" s="117"/>
      <c r="F99" s="117"/>
    </row>
    <row r="100" spans="1:6" ht="15.75">
      <c r="A100" s="191"/>
      <c r="B100" s="192"/>
      <c r="C100" s="21" t="s">
        <v>14</v>
      </c>
      <c r="D100" s="117"/>
      <c r="E100" s="117"/>
      <c r="F100" s="117"/>
    </row>
    <row r="101" spans="1:6" ht="15.75">
      <c r="A101" s="191"/>
      <c r="B101" s="192"/>
      <c r="C101" s="21" t="s">
        <v>27</v>
      </c>
      <c r="D101" s="117"/>
      <c r="E101" s="117"/>
      <c r="F101" s="117"/>
    </row>
    <row r="102" spans="1:6" ht="15.75">
      <c r="A102" s="191" t="s">
        <v>129</v>
      </c>
      <c r="B102" s="192" t="s">
        <v>114</v>
      </c>
      <c r="C102" s="31" t="s">
        <v>15</v>
      </c>
      <c r="D102" s="117">
        <f>D103+D104+D105+D106+D107+D108</f>
        <v>0</v>
      </c>
      <c r="E102" s="117">
        <f t="shared" ref="E102:F102" si="34">E103+E104+E105+E106+E107+E108</f>
        <v>0</v>
      </c>
      <c r="F102" s="117">
        <f t="shared" si="34"/>
        <v>0</v>
      </c>
    </row>
    <row r="103" spans="1:6" ht="15.75">
      <c r="A103" s="191"/>
      <c r="B103" s="192"/>
      <c r="C103" s="20" t="s">
        <v>25</v>
      </c>
      <c r="D103" s="117"/>
      <c r="E103" s="117"/>
      <c r="F103" s="117"/>
    </row>
    <row r="104" spans="1:6" ht="15.75">
      <c r="A104" s="191"/>
      <c r="B104" s="192"/>
      <c r="C104" s="21" t="s">
        <v>12</v>
      </c>
      <c r="D104" s="117"/>
      <c r="E104" s="117"/>
      <c r="F104" s="117"/>
    </row>
    <row r="105" spans="1:6" ht="15.75">
      <c r="A105" s="191"/>
      <c r="B105" s="192"/>
      <c r="C105" s="21" t="s">
        <v>13</v>
      </c>
      <c r="D105" s="117"/>
      <c r="E105" s="117"/>
      <c r="F105" s="117"/>
    </row>
    <row r="106" spans="1:6" ht="15.75">
      <c r="A106" s="191"/>
      <c r="B106" s="192"/>
      <c r="C106" s="22" t="s">
        <v>81</v>
      </c>
      <c r="D106" s="117"/>
      <c r="E106" s="117"/>
      <c r="F106" s="117"/>
    </row>
    <row r="107" spans="1:6" ht="15.75">
      <c r="A107" s="191"/>
      <c r="B107" s="192"/>
      <c r="C107" s="21" t="s">
        <v>14</v>
      </c>
      <c r="D107" s="117"/>
      <c r="E107" s="117"/>
      <c r="F107" s="117"/>
    </row>
    <row r="108" spans="1:6" ht="15.75">
      <c r="A108" s="191"/>
      <c r="B108" s="192"/>
      <c r="C108" s="21" t="s">
        <v>27</v>
      </c>
      <c r="D108" s="117"/>
      <c r="E108" s="117"/>
      <c r="F108" s="117"/>
    </row>
    <row r="109" spans="1:6" ht="15.75" hidden="1">
      <c r="A109" s="193" t="s">
        <v>130</v>
      </c>
      <c r="B109" s="192"/>
      <c r="C109" s="31" t="s">
        <v>15</v>
      </c>
      <c r="D109" s="117"/>
      <c r="E109" s="117"/>
      <c r="F109" s="117"/>
    </row>
    <row r="110" spans="1:6" ht="15.75" hidden="1">
      <c r="A110" s="193"/>
      <c r="B110" s="192"/>
      <c r="C110" s="20" t="s">
        <v>25</v>
      </c>
      <c r="D110" s="117"/>
      <c r="E110" s="117"/>
      <c r="F110" s="117"/>
    </row>
    <row r="111" spans="1:6" ht="15.75" hidden="1">
      <c r="A111" s="193"/>
      <c r="B111" s="192"/>
      <c r="C111" s="21" t="s">
        <v>12</v>
      </c>
      <c r="D111" s="117"/>
      <c r="E111" s="117"/>
      <c r="F111" s="117"/>
    </row>
    <row r="112" spans="1:6" ht="15.75" hidden="1">
      <c r="A112" s="193"/>
      <c r="B112" s="192"/>
      <c r="C112" s="21" t="s">
        <v>13</v>
      </c>
      <c r="D112" s="117"/>
      <c r="E112" s="117"/>
      <c r="F112" s="117"/>
    </row>
    <row r="113" spans="1:6" ht="15.75" hidden="1">
      <c r="A113" s="193"/>
      <c r="B113" s="192"/>
      <c r="C113" s="22" t="s">
        <v>81</v>
      </c>
      <c r="D113" s="117"/>
      <c r="E113" s="117"/>
      <c r="F113" s="117"/>
    </row>
    <row r="114" spans="1:6" ht="15.75" hidden="1">
      <c r="A114" s="193"/>
      <c r="B114" s="192"/>
      <c r="C114" s="21" t="s">
        <v>14</v>
      </c>
      <c r="D114" s="117"/>
      <c r="E114" s="117"/>
      <c r="F114" s="117"/>
    </row>
    <row r="115" spans="1:6" ht="15.75" hidden="1">
      <c r="A115" s="193"/>
      <c r="B115" s="192"/>
      <c r="C115" s="21" t="s">
        <v>27</v>
      </c>
      <c r="D115" s="117"/>
      <c r="E115" s="117"/>
      <c r="F115" s="117"/>
    </row>
    <row r="116" spans="1:6" ht="15.75">
      <c r="A116" s="191" t="s">
        <v>131</v>
      </c>
      <c r="B116" s="192" t="s">
        <v>115</v>
      </c>
      <c r="C116" s="31" t="s">
        <v>15</v>
      </c>
      <c r="D116" s="117">
        <f>D117+D118+D119+D120+D121+D122</f>
        <v>106092</v>
      </c>
      <c r="E116" s="117">
        <f t="shared" ref="E116:F116" si="35">E117+E118+E119+E120+E121+E122</f>
        <v>106092</v>
      </c>
      <c r="F116" s="117">
        <f t="shared" si="35"/>
        <v>106092</v>
      </c>
    </row>
    <row r="117" spans="1:6" ht="15.75">
      <c r="A117" s="191"/>
      <c r="B117" s="192"/>
      <c r="C117" s="20" t="s">
        <v>25</v>
      </c>
      <c r="D117" s="117"/>
      <c r="E117" s="117"/>
      <c r="F117" s="117"/>
    </row>
    <row r="118" spans="1:6" ht="15.75">
      <c r="A118" s="191"/>
      <c r="B118" s="192"/>
      <c r="C118" s="21" t="s">
        <v>12</v>
      </c>
      <c r="D118" s="117">
        <f>650+101561.73</f>
        <v>102211.73</v>
      </c>
      <c r="E118" s="117">
        <f>650+101561.73</f>
        <v>102211.73</v>
      </c>
      <c r="F118" s="117">
        <v>102211.73</v>
      </c>
    </row>
    <row r="119" spans="1:6" ht="15.75">
      <c r="A119" s="191"/>
      <c r="B119" s="192"/>
      <c r="C119" s="21" t="s">
        <v>13</v>
      </c>
      <c r="D119" s="117">
        <v>3880.27</v>
      </c>
      <c r="E119" s="117">
        <v>3880.27</v>
      </c>
      <c r="F119" s="117">
        <v>3880.27</v>
      </c>
    </row>
    <row r="120" spans="1:6" ht="15.75">
      <c r="A120" s="191"/>
      <c r="B120" s="192"/>
      <c r="C120" s="22" t="s">
        <v>81</v>
      </c>
      <c r="D120" s="117"/>
      <c r="E120" s="117"/>
      <c r="F120" s="117"/>
    </row>
    <row r="121" spans="1:6" ht="15.75">
      <c r="A121" s="191"/>
      <c r="B121" s="192"/>
      <c r="C121" s="21" t="s">
        <v>14</v>
      </c>
      <c r="D121" s="117"/>
      <c r="E121" s="117"/>
      <c r="F121" s="117"/>
    </row>
    <row r="122" spans="1:6" ht="15.75">
      <c r="A122" s="191"/>
      <c r="B122" s="192"/>
      <c r="C122" s="21" t="s">
        <v>27</v>
      </c>
      <c r="D122" s="117"/>
      <c r="E122" s="117"/>
      <c r="F122" s="117"/>
    </row>
    <row r="123" spans="1:6" ht="15.75">
      <c r="A123" s="191" t="s">
        <v>132</v>
      </c>
      <c r="B123" s="192" t="s">
        <v>117</v>
      </c>
      <c r="C123" s="31" t="s">
        <v>15</v>
      </c>
      <c r="D123" s="117">
        <f>D124+D125+D126+D127+D128+D129</f>
        <v>9373.01</v>
      </c>
      <c r="E123" s="117">
        <f>E124+E125+E126+E127+E128+E129</f>
        <v>9372.27</v>
      </c>
      <c r="F123" s="117">
        <f>F124+F125+F126+F127+F128+F129</f>
        <v>9372.27</v>
      </c>
    </row>
    <row r="124" spans="1:6" ht="15.75">
      <c r="A124" s="191"/>
      <c r="B124" s="192"/>
      <c r="C124" s="20" t="s">
        <v>25</v>
      </c>
      <c r="D124" s="117"/>
      <c r="E124" s="117"/>
      <c r="F124" s="117"/>
    </row>
    <row r="125" spans="1:6" ht="15.75">
      <c r="A125" s="191"/>
      <c r="B125" s="192"/>
      <c r="C125" s="21" t="s">
        <v>12</v>
      </c>
      <c r="D125" s="117"/>
      <c r="E125" s="117"/>
      <c r="F125" s="117"/>
    </row>
    <row r="126" spans="1:6" ht="15.75">
      <c r="A126" s="191"/>
      <c r="B126" s="192"/>
      <c r="C126" s="21" t="s">
        <v>13</v>
      </c>
      <c r="D126" s="117">
        <v>9373.01</v>
      </c>
      <c r="E126" s="117">
        <v>9372.27</v>
      </c>
      <c r="F126" s="117">
        <v>9372.27</v>
      </c>
    </row>
    <row r="127" spans="1:6" ht="15.75">
      <c r="A127" s="191"/>
      <c r="B127" s="192"/>
      <c r="C127" s="22" t="s">
        <v>81</v>
      </c>
      <c r="D127" s="117"/>
      <c r="E127" s="117"/>
      <c r="F127" s="117"/>
    </row>
    <row r="128" spans="1:6" ht="15.75">
      <c r="A128" s="191"/>
      <c r="B128" s="192"/>
      <c r="C128" s="21" t="s">
        <v>14</v>
      </c>
      <c r="D128" s="117"/>
      <c r="E128" s="117"/>
      <c r="F128" s="117"/>
    </row>
    <row r="129" spans="1:6" ht="15.75">
      <c r="A129" s="191"/>
      <c r="B129" s="192"/>
      <c r="C129" s="21" t="s">
        <v>27</v>
      </c>
      <c r="D129" s="117"/>
      <c r="E129" s="117"/>
      <c r="F129" s="117"/>
    </row>
    <row r="130" spans="1:6" s="106" customFormat="1" ht="15.75">
      <c r="A130" s="199" t="s">
        <v>126</v>
      </c>
      <c r="B130" s="212" t="s">
        <v>59</v>
      </c>
      <c r="C130" s="133" t="s">
        <v>15</v>
      </c>
      <c r="D130" s="117">
        <f t="shared" ref="D130:D136" si="36">D138</f>
        <v>10462.799999999999</v>
      </c>
      <c r="E130" s="117">
        <f t="shared" ref="E130:F130" si="37">E138</f>
        <v>10458.459999999999</v>
      </c>
      <c r="F130" s="117">
        <f t="shared" si="37"/>
        <v>10458.459999999999</v>
      </c>
    </row>
    <row r="131" spans="1:6" s="106" customFormat="1" ht="15.75">
      <c r="A131" s="200"/>
      <c r="B131" s="213"/>
      <c r="C131" s="134" t="s">
        <v>25</v>
      </c>
      <c r="D131" s="117">
        <f t="shared" si="36"/>
        <v>0</v>
      </c>
      <c r="E131" s="117">
        <f t="shared" ref="E131:F131" si="38">E139</f>
        <v>0</v>
      </c>
      <c r="F131" s="117">
        <f t="shared" si="38"/>
        <v>0</v>
      </c>
    </row>
    <row r="132" spans="1:6" s="106" customFormat="1" ht="15.75">
      <c r="A132" s="200"/>
      <c r="B132" s="213"/>
      <c r="C132" s="21" t="s">
        <v>12</v>
      </c>
      <c r="D132" s="117">
        <f t="shared" si="36"/>
        <v>175.91</v>
      </c>
      <c r="E132" s="117">
        <f t="shared" ref="E132:F132" si="39">E140</f>
        <v>175.91</v>
      </c>
      <c r="F132" s="117">
        <f t="shared" si="39"/>
        <v>175.91</v>
      </c>
    </row>
    <row r="133" spans="1:6" s="106" customFormat="1" ht="15.75">
      <c r="A133" s="200"/>
      <c r="B133" s="213"/>
      <c r="C133" s="21" t="s">
        <v>13</v>
      </c>
      <c r="D133" s="117">
        <f t="shared" si="36"/>
        <v>10286.89</v>
      </c>
      <c r="E133" s="117">
        <f t="shared" ref="E133:F133" si="40">E141</f>
        <v>10282.549999999999</v>
      </c>
      <c r="F133" s="117">
        <f t="shared" si="40"/>
        <v>10282.549999999999</v>
      </c>
    </row>
    <row r="134" spans="1:6" s="106" customFormat="1" ht="15.75">
      <c r="A134" s="200"/>
      <c r="B134" s="213"/>
      <c r="C134" s="135" t="s">
        <v>81</v>
      </c>
      <c r="D134" s="117">
        <f t="shared" si="36"/>
        <v>0</v>
      </c>
      <c r="E134" s="117">
        <f t="shared" ref="E134:F134" si="41">E142</f>
        <v>0</v>
      </c>
      <c r="F134" s="117">
        <f t="shared" si="41"/>
        <v>0</v>
      </c>
    </row>
    <row r="135" spans="1:6" s="106" customFormat="1" ht="15.75">
      <c r="A135" s="200"/>
      <c r="B135" s="213"/>
      <c r="C135" s="21" t="s">
        <v>14</v>
      </c>
      <c r="D135" s="117">
        <f t="shared" si="36"/>
        <v>0</v>
      </c>
      <c r="E135" s="117">
        <f t="shared" ref="E135:F135" si="42">E143</f>
        <v>0</v>
      </c>
      <c r="F135" s="117">
        <f t="shared" si="42"/>
        <v>0</v>
      </c>
    </row>
    <row r="136" spans="1:6" s="106" customFormat="1" ht="15.75">
      <c r="A136" s="201"/>
      <c r="B136" s="214"/>
      <c r="C136" s="21" t="s">
        <v>27</v>
      </c>
      <c r="D136" s="117">
        <f t="shared" si="36"/>
        <v>0</v>
      </c>
      <c r="E136" s="117">
        <f t="shared" ref="E136:F136" si="43">E144</f>
        <v>0</v>
      </c>
      <c r="F136" s="117">
        <f t="shared" si="43"/>
        <v>0</v>
      </c>
    </row>
    <row r="137" spans="1:6" ht="15.75">
      <c r="A137" s="91" t="s">
        <v>0</v>
      </c>
      <c r="B137" s="92"/>
      <c r="C137" s="93"/>
      <c r="D137" s="117"/>
      <c r="E137" s="117"/>
      <c r="F137" s="117"/>
    </row>
    <row r="138" spans="1:6" ht="15.75">
      <c r="A138" s="199" t="s">
        <v>133</v>
      </c>
      <c r="B138" s="210" t="s">
        <v>120</v>
      </c>
      <c r="C138" s="31" t="s">
        <v>15</v>
      </c>
      <c r="D138" s="117">
        <f>SUM(D139:D144)</f>
        <v>10462.799999999999</v>
      </c>
      <c r="E138" s="117">
        <f t="shared" ref="E138:F138" si="44">SUM(E139:E144)</f>
        <v>10458.459999999999</v>
      </c>
      <c r="F138" s="117">
        <f t="shared" si="44"/>
        <v>10458.459999999999</v>
      </c>
    </row>
    <row r="139" spans="1:6" ht="15.75">
      <c r="A139" s="200"/>
      <c r="B139" s="211"/>
      <c r="C139" s="20" t="s">
        <v>25</v>
      </c>
      <c r="D139" s="117"/>
      <c r="E139" s="117"/>
      <c r="F139" s="117"/>
    </row>
    <row r="140" spans="1:6" ht="15.75">
      <c r="A140" s="200"/>
      <c r="B140" s="211"/>
      <c r="C140" s="21" t="s">
        <v>12</v>
      </c>
      <c r="D140" s="117">
        <v>175.91</v>
      </c>
      <c r="E140" s="117">
        <v>175.91</v>
      </c>
      <c r="F140" s="117">
        <v>175.91</v>
      </c>
    </row>
    <row r="141" spans="1:6" ht="15.75">
      <c r="A141" s="200"/>
      <c r="B141" s="211"/>
      <c r="C141" s="21" t="s">
        <v>13</v>
      </c>
      <c r="D141" s="117">
        <v>10286.89</v>
      </c>
      <c r="E141" s="117">
        <v>10282.549999999999</v>
      </c>
      <c r="F141" s="117">
        <v>10282.549999999999</v>
      </c>
    </row>
    <row r="142" spans="1:6" ht="15.75">
      <c r="A142" s="200"/>
      <c r="B142" s="211"/>
      <c r="C142" s="22" t="s">
        <v>81</v>
      </c>
      <c r="D142" s="117"/>
      <c r="E142" s="117"/>
      <c r="F142" s="117"/>
    </row>
    <row r="143" spans="1:6" ht="15.75">
      <c r="A143" s="200"/>
      <c r="B143" s="211"/>
      <c r="C143" s="21" t="s">
        <v>14</v>
      </c>
      <c r="D143" s="117"/>
      <c r="E143" s="117"/>
      <c r="F143" s="117"/>
    </row>
    <row r="144" spans="1:6" ht="15.75">
      <c r="A144" s="201"/>
      <c r="B144" s="215"/>
      <c r="C144" s="21" t="s">
        <v>27</v>
      </c>
      <c r="D144" s="117"/>
      <c r="E144" s="117"/>
      <c r="F144" s="117"/>
    </row>
    <row r="145" spans="1:9" ht="15.75" hidden="1">
      <c r="A145" s="208"/>
      <c r="B145" s="210"/>
      <c r="C145" s="31" t="s">
        <v>15</v>
      </c>
      <c r="D145" s="15"/>
      <c r="E145" s="15"/>
      <c r="F145" s="15"/>
    </row>
    <row r="146" spans="1:9" ht="15.75" hidden="1">
      <c r="A146" s="209"/>
      <c r="B146" s="211"/>
      <c r="C146" s="20" t="s">
        <v>25</v>
      </c>
      <c r="D146" s="15"/>
      <c r="E146" s="15"/>
      <c r="F146" s="15"/>
    </row>
    <row r="147" spans="1:9" ht="15.75" hidden="1">
      <c r="A147" s="209"/>
      <c r="B147" s="211"/>
      <c r="C147" s="21" t="s">
        <v>12</v>
      </c>
      <c r="D147" s="15"/>
      <c r="E147" s="15"/>
      <c r="F147" s="15"/>
    </row>
    <row r="148" spans="1:9" ht="15.75" hidden="1">
      <c r="A148" s="209"/>
      <c r="B148" s="211"/>
      <c r="C148" s="21" t="s">
        <v>13</v>
      </c>
      <c r="D148" s="15"/>
      <c r="E148" s="15"/>
      <c r="F148" s="15"/>
    </row>
    <row r="149" spans="1:9" ht="15.75" hidden="1">
      <c r="A149" s="209"/>
      <c r="B149" s="211"/>
      <c r="C149" s="22" t="s">
        <v>81</v>
      </c>
      <c r="D149" s="15"/>
      <c r="E149" s="15"/>
      <c r="F149" s="15"/>
    </row>
    <row r="150" spans="1:9" ht="15.75" hidden="1">
      <c r="A150" s="209"/>
      <c r="B150" s="211"/>
      <c r="C150" s="21" t="s">
        <v>14</v>
      </c>
      <c r="D150" s="15"/>
      <c r="E150" s="15"/>
      <c r="F150" s="15"/>
    </row>
    <row r="151" spans="1:9" ht="15.75" hidden="1">
      <c r="A151" s="209"/>
      <c r="B151" s="211"/>
      <c r="C151" s="21" t="s">
        <v>27</v>
      </c>
      <c r="D151" s="15"/>
      <c r="E151" s="15"/>
      <c r="F151" s="15"/>
    </row>
    <row r="152" spans="1:9" ht="15.75" hidden="1">
      <c r="A152" s="90" t="s">
        <v>16</v>
      </c>
      <c r="B152" s="94"/>
      <c r="C152" s="95"/>
      <c r="D152" s="15"/>
      <c r="E152" s="15"/>
      <c r="F152" s="15"/>
    </row>
    <row r="153" spans="1:9" ht="15.75">
      <c r="A153" s="40"/>
      <c r="B153" s="3"/>
      <c r="C153" s="52"/>
      <c r="D153" s="41"/>
      <c r="E153" s="41"/>
      <c r="F153" s="41"/>
    </row>
    <row r="154" spans="1:9" ht="18.75">
      <c r="A154" s="143" t="s">
        <v>134</v>
      </c>
      <c r="B154" s="205"/>
      <c r="C154" s="38"/>
      <c r="D154" s="45"/>
      <c r="F154" s="45" t="s">
        <v>135</v>
      </c>
      <c r="I154" s="39"/>
    </row>
    <row r="155" spans="1:9" ht="15.75">
      <c r="A155" s="205"/>
      <c r="B155" s="205"/>
      <c r="C155" s="46" t="s">
        <v>3</v>
      </c>
      <c r="D155" s="47" t="s">
        <v>2</v>
      </c>
      <c r="F155" s="48" t="s">
        <v>1</v>
      </c>
      <c r="I155" s="39"/>
    </row>
    <row r="156" spans="1:9" ht="18.75">
      <c r="A156" s="37"/>
      <c r="B156" s="43"/>
      <c r="C156" s="38"/>
      <c r="D156" s="39"/>
      <c r="F156" s="39"/>
      <c r="I156" s="39"/>
    </row>
    <row r="157" spans="1:9" ht="18.75">
      <c r="A157" s="143" t="s">
        <v>136</v>
      </c>
      <c r="B157" s="205"/>
      <c r="C157" s="38"/>
      <c r="D157" s="45"/>
      <c r="F157" s="45" t="s">
        <v>137</v>
      </c>
      <c r="I157" s="39"/>
    </row>
    <row r="158" spans="1:9" ht="15.75">
      <c r="A158" s="205"/>
      <c r="B158" s="205"/>
      <c r="C158" s="44"/>
      <c r="D158" s="47" t="s">
        <v>2</v>
      </c>
      <c r="F158" s="48" t="s">
        <v>1</v>
      </c>
      <c r="I158" s="39"/>
    </row>
  </sheetData>
  <mergeCells count="45">
    <mergeCell ref="A157:B158"/>
    <mergeCell ref="B73:B79"/>
    <mergeCell ref="A73:A79"/>
    <mergeCell ref="A116:A122"/>
    <mergeCell ref="B116:B122"/>
    <mergeCell ref="A123:A129"/>
    <mergeCell ref="B123:B129"/>
    <mergeCell ref="A154:B155"/>
    <mergeCell ref="A145:A151"/>
    <mergeCell ref="B145:B151"/>
    <mergeCell ref="A130:A136"/>
    <mergeCell ref="B130:B136"/>
    <mergeCell ref="A138:A144"/>
    <mergeCell ref="B138:B144"/>
    <mergeCell ref="A88:A94"/>
    <mergeCell ref="B88:B94"/>
    <mergeCell ref="A59:A65"/>
    <mergeCell ref="B59:B65"/>
    <mergeCell ref="A66:A72"/>
    <mergeCell ref="B66:B72"/>
    <mergeCell ref="A81:A87"/>
    <mergeCell ref="B81:B87"/>
    <mergeCell ref="A38:A44"/>
    <mergeCell ref="B38:B44"/>
    <mergeCell ref="A45:A51"/>
    <mergeCell ref="B45:B51"/>
    <mergeCell ref="A52:A58"/>
    <mergeCell ref="B52:B58"/>
    <mergeCell ref="C6:C7"/>
    <mergeCell ref="A9:A15"/>
    <mergeCell ref="B9:B15"/>
    <mergeCell ref="A16:A22"/>
    <mergeCell ref="B16:B22"/>
    <mergeCell ref="A24:A30"/>
    <mergeCell ref="B24:B30"/>
    <mergeCell ref="A6:A7"/>
    <mergeCell ref="B6:B7"/>
    <mergeCell ref="A31:A37"/>
    <mergeCell ref="B31:B37"/>
    <mergeCell ref="A95:A101"/>
    <mergeCell ref="B95:B101"/>
    <mergeCell ref="A102:A108"/>
    <mergeCell ref="B102:B108"/>
    <mergeCell ref="A109:A115"/>
    <mergeCell ref="B109:B115"/>
  </mergeCells>
  <phoneticPr fontId="16" type="noConversion"/>
  <pageMargins left="0.39370078740157483" right="0.39370078740157483" top="0.74803149606299213" bottom="0.3937007874015748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приложение7</vt:lpstr>
      <vt:lpstr>приложение 8</vt:lpstr>
      <vt:lpstr>приложение 9</vt:lpstr>
      <vt:lpstr>приложение 10</vt:lpstr>
      <vt:lpstr>Лист1</vt:lpstr>
      <vt:lpstr>'приложение 10'!Заголовки_для_печати</vt:lpstr>
      <vt:lpstr>'приложение 8'!Заголовки_для_печати</vt:lpstr>
      <vt:lpstr>'приложение 9'!Заголовки_для_печати</vt:lpstr>
      <vt:lpstr>приложение7!Заголовки_для_печати</vt:lpstr>
      <vt:lpstr>приложение7!Область_печати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user2</cp:lastModifiedBy>
  <cp:lastPrinted>2025-02-20T11:52:29Z</cp:lastPrinted>
  <dcterms:created xsi:type="dcterms:W3CDTF">2005-05-11T09:34:44Z</dcterms:created>
  <dcterms:modified xsi:type="dcterms:W3CDTF">2025-02-20T11:53:18Z</dcterms:modified>
</cp:coreProperties>
</file>